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30" firstSheet="1" activeTab="1"/>
  </bookViews>
  <sheets>
    <sheet name="Dealer Stats" sheetId="95" r:id="rId1"/>
    <sheet name="Summary" sheetId="9" r:id="rId2"/>
    <sheet name="0108" sheetId="139" r:id="rId3"/>
    <sheet name="0208" sheetId="141" r:id="rId4"/>
    <sheet name="0308" sheetId="117" r:id="rId5"/>
    <sheet name="0408" sheetId="111" r:id="rId6"/>
    <sheet name="0708" sheetId="124" r:id="rId7"/>
    <sheet name="0808" sheetId="113" r:id="rId8"/>
    <sheet name="1008" sheetId="142" r:id="rId9"/>
    <sheet name="1108" sheetId="129" r:id="rId10"/>
    <sheet name="1408" sheetId="143" r:id="rId11"/>
    <sheet name="1508" sheetId="144" r:id="rId12"/>
    <sheet name="1608" sheetId="145" r:id="rId13"/>
    <sheet name="1708" sheetId="149" r:id="rId14"/>
    <sheet name="1808" sheetId="147" r:id="rId15"/>
    <sheet name="2108" sheetId="150" r:id="rId16"/>
    <sheet name="2208" sheetId="151" r:id="rId17"/>
    <sheet name="2308" sheetId="152" r:id="rId18"/>
    <sheet name="2408" sheetId="134" r:id="rId19"/>
    <sheet name="2508" sheetId="132" r:id="rId20"/>
    <sheet name="2808" sheetId="133" r:id="rId21"/>
    <sheet name="2908" sheetId="148" r:id="rId22"/>
    <sheet name="3008" sheetId="138" r:id="rId23"/>
    <sheet name="3108" sheetId="153" r:id="rId24"/>
  </sheets>
  <calcPr calcId="144525"/>
</workbook>
</file>

<file path=xl/comments1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 </t>
        </r>
      </text>
    </comment>
  </commentList>
</comments>
</file>

<file path=xl/comments10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 </t>
        </r>
      </text>
    </comment>
  </commentList>
</comments>
</file>

<file path=xl/comments11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2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3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</commentList>
</comments>
</file>

<file path=xl/comments14.xml><?xml version="1.0" encoding="utf-8"?>
<comments xmlns="http://schemas.openxmlformats.org/spreadsheetml/2006/main">
  <authors>
    <author>Nthabeleng Modise</author>
  </authors>
  <commentLis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6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5.xml><?xml version="1.0" encoding="utf-8"?>
<comments xmlns="http://schemas.openxmlformats.org/spreadsheetml/2006/main">
  <authors>
    <author>Nthabeleng Modise</author>
  </authors>
  <commentLis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6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6.xml><?xml version="1.0" encoding="utf-8"?>
<comments xmlns="http://schemas.openxmlformats.org/spreadsheetml/2006/main">
  <authors>
    <author>Nthabeleng Modise</author>
  </authors>
  <commentLis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7.xml><?xml version="1.0" encoding="utf-8"?>
<comments xmlns="http://schemas.openxmlformats.org/spreadsheetml/2006/main">
  <authors>
    <author>Nthabeleng Modise</author>
  </authors>
  <commentList>
    <comment ref="N46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8.xml><?xml version="1.0" encoding="utf-8"?>
<comments xmlns="http://schemas.openxmlformats.org/spreadsheetml/2006/main">
  <authors>
    <author>Nthabeleng Modise</author>
  </authors>
  <commentList>
    <comment ref="N46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19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</commentList>
</comments>
</file>

<file path=xl/comments2.xml><?xml version="1.0" encoding="utf-8"?>
<comments xmlns="http://schemas.openxmlformats.org/spreadsheetml/2006/main">
  <authors>
    <author>Nthabeleng Modise</author>
  </authors>
  <commentList>
    <comment ref="N40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  <comment ref="N41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</commentList>
</comments>
</file>

<file path=xl/comments20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 </t>
        </r>
      </text>
    </comment>
  </commentList>
</comments>
</file>

<file path=xl/comments3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 </t>
        </r>
      </text>
    </comment>
  </commentList>
</comments>
</file>

<file path=xl/comments4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34"/>
          </rPr>
          <t>Nthabeleng Modise:</t>
        </r>
        <r>
          <rPr>
            <sz val="9"/>
            <rFont val="Tahoma"/>
            <charset val="134"/>
          </rPr>
          <t xml:space="preserve">
no delivery</t>
        </r>
      </text>
    </comment>
  </commentList>
</comments>
</file>

<file path=xl/comments5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6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6.xml><?xml version="1.0" encoding="utf-8"?>
<comments xmlns="http://schemas.openxmlformats.org/spreadsheetml/2006/main">
  <authors>
    <author>Nthabeleng Modise</author>
  </authors>
  <commentLis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7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8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  <comment ref="N45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comments9.xml><?xml version="1.0" encoding="utf-8"?>
<comments xmlns="http://schemas.openxmlformats.org/spreadsheetml/2006/main">
  <authors>
    <author>Nthabeleng Modise</author>
  </authors>
  <commentList>
    <comment ref="N44" authorId="0">
      <text>
        <r>
          <rPr>
            <b/>
            <sz val="9"/>
            <rFont val="Tahoma"/>
            <charset val="1"/>
          </rPr>
          <t>Nthabeleng Modise:</t>
        </r>
        <r>
          <rPr>
            <sz val="9"/>
            <rFont val="Tahoma"/>
            <charset val="1"/>
          </rPr>
          <t xml:space="preserve">
no delivery</t>
        </r>
      </text>
    </comment>
  </commentList>
</comments>
</file>

<file path=xl/sharedStrings.xml><?xml version="1.0" encoding="utf-8"?>
<sst xmlns="http://schemas.openxmlformats.org/spreadsheetml/2006/main" count="11428" uniqueCount="267">
  <si>
    <t>Dealer Code</t>
  </si>
  <si>
    <t>Dealer Name</t>
  </si>
  <si>
    <t>City</t>
  </si>
  <si>
    <t>Province</t>
  </si>
  <si>
    <t>Courier</t>
  </si>
  <si>
    <t>Route</t>
  </si>
  <si>
    <t>Delivery</t>
  </si>
  <si>
    <t>Late</t>
  </si>
  <si>
    <t>On-Time</t>
  </si>
  <si>
    <t>D12095</t>
  </si>
  <si>
    <t>EASTVAAL TOYOTA POTCHEFSTROOM</t>
  </si>
  <si>
    <t>Potchefstroom</t>
  </si>
  <si>
    <t>North West</t>
  </si>
  <si>
    <t>Namlog</t>
  </si>
  <si>
    <t>02B</t>
  </si>
  <si>
    <t>D50965</t>
  </si>
  <si>
    <t>HINO POTCHEFSTROOM</t>
  </si>
  <si>
    <t>POTCEFSTROOM</t>
  </si>
  <si>
    <t>D26437</t>
  </si>
  <si>
    <t>ORANJE TOYOTA KLERKSDORP</t>
  </si>
  <si>
    <t>Klerksdorp</t>
  </si>
  <si>
    <t>D50405</t>
  </si>
  <si>
    <t>HINO KLERKSDORP</t>
  </si>
  <si>
    <t>D65150</t>
  </si>
  <si>
    <t>WESTONARIA TOYOTA</t>
  </si>
  <si>
    <t>Westonaria</t>
  </si>
  <si>
    <t>02A</t>
  </si>
  <si>
    <t>D14750</t>
  </si>
  <si>
    <t>CARLETONVILLE TOYOTA</t>
  </si>
  <si>
    <t>Carltonville</t>
  </si>
  <si>
    <t>D26500</t>
  </si>
  <si>
    <t>ORANJE TOYOTA SCHWEIZER RENEKE</t>
  </si>
  <si>
    <t>Schweizer Reneke</t>
  </si>
  <si>
    <t>D26450</t>
  </si>
  <si>
    <t>ORANJE TOYOTA VRYBURG</t>
  </si>
  <si>
    <t>Vryburg</t>
  </si>
  <si>
    <t>D50407</t>
  </si>
  <si>
    <t>HINO VRYBURG</t>
  </si>
  <si>
    <t>D65374</t>
  </si>
  <si>
    <t>MAFIKENG TOYOTA</t>
  </si>
  <si>
    <t>Mafikeng</t>
  </si>
  <si>
    <t>D50971</t>
  </si>
  <si>
    <t>HINO MAFIKENG</t>
  </si>
  <si>
    <t>D13980</t>
  </si>
  <si>
    <t>ZEERUST TOYOTA</t>
  </si>
  <si>
    <t>Zeerust</t>
  </si>
  <si>
    <t>D12160</t>
  </si>
  <si>
    <t>LICHTENBURG TOYOTA</t>
  </si>
  <si>
    <t>Lichtenburg</t>
  </si>
  <si>
    <t>D50503</t>
  </si>
  <si>
    <t>HINO LICHTENBURG</t>
  </si>
  <si>
    <t>D14180</t>
  </si>
  <si>
    <t>ALGOA TOYOTA PORT ELIZABETH</t>
  </si>
  <si>
    <t>Newton Park</t>
  </si>
  <si>
    <t>Eastern Cape</t>
  </si>
  <si>
    <t>05E</t>
  </si>
  <si>
    <t>D50412</t>
  </si>
  <si>
    <t>HINO ALGOA</t>
  </si>
  <si>
    <t>Port Elizabeth</t>
  </si>
  <si>
    <t>D65609</t>
  </si>
  <si>
    <t>ALGOA TOYOTA UITENHAGE</t>
  </si>
  <si>
    <t>Uitenhage</t>
  </si>
  <si>
    <t>D65315</t>
  </si>
  <si>
    <t>HUMANSDORP TOYOTA</t>
  </si>
  <si>
    <t>Humansdorp</t>
  </si>
  <si>
    <t>D65153</t>
  </si>
  <si>
    <t>SETTLER CITY TOYOTA</t>
  </si>
  <si>
    <t>Grahamstown</t>
  </si>
  <si>
    <t>D23400</t>
  </si>
  <si>
    <t>KOWIE TOYOTA</t>
  </si>
  <si>
    <t>Port Alfred</t>
  </si>
  <si>
    <t>D36059</t>
  </si>
  <si>
    <t>STATUS TOYOTA SOMERSET EAST</t>
  </si>
  <si>
    <t>Somerset East</t>
  </si>
  <si>
    <t>D15363</t>
  </si>
  <si>
    <t>STATUS TOYOTA CRADOCK</t>
  </si>
  <si>
    <t>Cradock</t>
  </si>
  <si>
    <t>D65706</t>
  </si>
  <si>
    <t>BUFFALO TOYOTA KING WILLIAMS TOWN</t>
  </si>
  <si>
    <t xml:space="preserve">King Williams </t>
  </si>
  <si>
    <t>D14176</t>
  </si>
  <si>
    <t>BUFFALO TOYOTA EAST LONDON</t>
  </si>
  <si>
    <t>East London</t>
  </si>
  <si>
    <t>D50410</t>
  </si>
  <si>
    <t>HINO BUFFALO</t>
  </si>
  <si>
    <t>D63657</t>
  </si>
  <si>
    <t>ALIWAL TOYOTA</t>
  </si>
  <si>
    <t>Aliwal North</t>
  </si>
  <si>
    <t>05F</t>
  </si>
  <si>
    <t>D64262</t>
  </si>
  <si>
    <t>WEIR'S TOYOTA</t>
  </si>
  <si>
    <t>Queenstown</t>
  </si>
  <si>
    <t>D13500</t>
  </si>
  <si>
    <t>MCCARTHY TOYOTA PARTS CENTRE</t>
  </si>
  <si>
    <t>PINETOWN</t>
  </si>
  <si>
    <t>KZN Main</t>
  </si>
  <si>
    <t>06A</t>
  </si>
  <si>
    <t>D13025</t>
  </si>
  <si>
    <t>MCCARTHY TOYOTA EDWIN SWALES</t>
  </si>
  <si>
    <t>EDWIN SWALES</t>
  </si>
  <si>
    <t>D50302</t>
  </si>
  <si>
    <t>HINO PINETOWN</t>
  </si>
  <si>
    <t>D28403</t>
  </si>
  <si>
    <t>MC CARTHY TOYOTA PINETOWN</t>
  </si>
  <si>
    <t>KZN Sub</t>
  </si>
  <si>
    <t>D13021</t>
  </si>
  <si>
    <t>MCCARTHY TOYOTA KINGSMEAD</t>
  </si>
  <si>
    <t>KINGSMEAD</t>
  </si>
  <si>
    <t>D40001</t>
  </si>
  <si>
    <t>CMH TOYOTA UMHLANGA</t>
  </si>
  <si>
    <t>UMHLANGA</t>
  </si>
  <si>
    <t>D45050</t>
  </si>
  <si>
    <t>LEXUS GATEWAY</t>
  </si>
  <si>
    <t>D63991</t>
  </si>
  <si>
    <t>MCCARTHY TOYOTA BALLITO</t>
  </si>
  <si>
    <t>BALLITO</t>
  </si>
  <si>
    <t>D18033</t>
  </si>
  <si>
    <t>KILLARNEY TOYOTA  STANGER</t>
  </si>
  <si>
    <t>STANGER</t>
  </si>
  <si>
    <t>D50411</t>
  </si>
  <si>
    <t>HINO STANGER</t>
  </si>
  <si>
    <t>D31111</t>
  </si>
  <si>
    <t>EAST TOYOTA</t>
  </si>
  <si>
    <t xml:space="preserve">ESHOWE </t>
  </si>
  <si>
    <t>D62588</t>
  </si>
  <si>
    <t>MCCARTHY TOYOTA EMPANGENI</t>
  </si>
  <si>
    <t>EMPANGENI</t>
  </si>
  <si>
    <t>D13030</t>
  </si>
  <si>
    <t>McCARTHY TOYOTA RICHARDS BAY</t>
  </si>
  <si>
    <t>RICHARDS BAY</t>
  </si>
  <si>
    <t>D50303</t>
  </si>
  <si>
    <t>HINO EMPANGENI</t>
  </si>
  <si>
    <t>D26291</t>
  </si>
  <si>
    <t>DURBAN SOUTH TOYOTA</t>
  </si>
  <si>
    <t>PROSPECTION</t>
  </si>
  <si>
    <t>06B</t>
  </si>
  <si>
    <t>T22100</t>
  </si>
  <si>
    <t>PPO Fitment Centre</t>
  </si>
  <si>
    <t>ISIPINGO</t>
  </si>
  <si>
    <t>D10005</t>
  </si>
  <si>
    <t>TSM Main Gate security Control Room</t>
  </si>
  <si>
    <t>D80195</t>
  </si>
  <si>
    <t>TOYOTA TSUSHO AFRICA VEHICL LOGIST</t>
  </si>
  <si>
    <t>TSHUSO</t>
  </si>
  <si>
    <t>D13048</t>
  </si>
  <si>
    <t>MC CARTHY TOYOTA PIETERMARITZBURG</t>
  </si>
  <si>
    <t>PIETERMARITZBURG</t>
  </si>
  <si>
    <t>06C</t>
  </si>
  <si>
    <t>D50306</t>
  </si>
  <si>
    <t>HINO PIETERMARITZBURG</t>
  </si>
  <si>
    <t>MKONDENI</t>
  </si>
  <si>
    <t>D14000</t>
  </si>
  <si>
    <t>HILLCREST TOYOTA</t>
  </si>
  <si>
    <t>HILLCREST</t>
  </si>
  <si>
    <t>D13023</t>
  </si>
  <si>
    <t>MCCARTHY TOYOTA DURBAN NORTH</t>
  </si>
  <si>
    <t>DURBAN NORTH</t>
  </si>
  <si>
    <t>D23250</t>
  </si>
  <si>
    <t>THEKWINI TOYOTA DURBAN</t>
  </si>
  <si>
    <t>THEKWINI</t>
  </si>
  <si>
    <t>D23127</t>
  </si>
  <si>
    <t>HALFWAY MALANDA TOYOTA</t>
  </si>
  <si>
    <t>MALANDA</t>
  </si>
  <si>
    <t>06D</t>
  </si>
  <si>
    <t>D23124</t>
  </si>
  <si>
    <t>HALFWAY TOYOTA SCOTTBURGH</t>
  </si>
  <si>
    <t>PARK RYNIE</t>
  </si>
  <si>
    <t>D20902</t>
  </si>
  <si>
    <t>LUSTED &amp; JOHNSON TOYOTA</t>
  </si>
  <si>
    <t>IXPO</t>
  </si>
  <si>
    <t>D13757</t>
  </si>
  <si>
    <t>HALFWAY TOYOTA SHELLY BEACH</t>
  </si>
  <si>
    <t>SHELLY BEACH</t>
  </si>
  <si>
    <t>D50801</t>
  </si>
  <si>
    <t>HINO SHELLY BEACH</t>
  </si>
  <si>
    <t>D23260</t>
  </si>
  <si>
    <t>THEKWINI TOYOTA WESTVILLE</t>
  </si>
  <si>
    <t>WESTVILLE</t>
  </si>
  <si>
    <t>D26042</t>
  </si>
  <si>
    <t>THEKWINI TOYOTA KOKSTAD</t>
  </si>
  <si>
    <t>KOKSTAD</t>
  </si>
  <si>
    <t>D50974</t>
  </si>
  <si>
    <t>HINO KOKSTAD</t>
  </si>
  <si>
    <t>D15970</t>
  </si>
  <si>
    <t>Mortimer Toyota Matatiele</t>
  </si>
  <si>
    <t>MATATILE</t>
  </si>
  <si>
    <t>D14178</t>
  </si>
  <si>
    <t>BUFFALO TOYOTA (MTHATHA)</t>
  </si>
  <si>
    <t>Mthatha</t>
  </si>
  <si>
    <t>D20205</t>
  </si>
  <si>
    <t>HALFWAY TOYOTA HOWICK</t>
  </si>
  <si>
    <t>HOWICK</t>
  </si>
  <si>
    <t>D26310</t>
  </si>
  <si>
    <t>MORTIMER TOYOTA FRANKFORT</t>
  </si>
  <si>
    <t>Frankford</t>
  </si>
  <si>
    <t>D13803</t>
  </si>
  <si>
    <t>MOTOR CENTRE TOYOTA</t>
  </si>
  <si>
    <t>Gaborone</t>
  </si>
  <si>
    <t>Botswana</t>
  </si>
  <si>
    <t>10A</t>
  </si>
  <si>
    <t>D50501</t>
  </si>
  <si>
    <t>HINO GABORONE</t>
  </si>
  <si>
    <t>D31003</t>
  </si>
  <si>
    <t>HALFWAY TOYOTA NGAMI</t>
  </si>
  <si>
    <t>Maun</t>
  </si>
  <si>
    <t>D13809</t>
  </si>
  <si>
    <t>BROADWAY TOYOTA</t>
  </si>
  <si>
    <t>Mahalapye</t>
  </si>
  <si>
    <t>D65366</t>
  </si>
  <si>
    <t>DENNIS TOYOTA</t>
  </si>
  <si>
    <t>Serowe</t>
  </si>
  <si>
    <t>D13806</t>
  </si>
  <si>
    <t>BAMANGWATO TOYOTA</t>
  </si>
  <si>
    <t>Selebi Phikwe</t>
  </si>
  <si>
    <t>D26462</t>
  </si>
  <si>
    <t>FRANCISTOWN TOYOTA</t>
  </si>
  <si>
    <t>Francistown</t>
  </si>
  <si>
    <t>D50956</t>
  </si>
  <si>
    <t>HINO FRANCISTOWN</t>
  </si>
  <si>
    <t>FRANCISTOWN</t>
  </si>
  <si>
    <t>D31005</t>
  </si>
  <si>
    <t>Halfway Toyota Chobe</t>
  </si>
  <si>
    <t>Kasane</t>
  </si>
  <si>
    <t>D15164</t>
  </si>
  <si>
    <t>BARLOWORLD TOYOTA KURUMAN</t>
  </si>
  <si>
    <t>Kuruman</t>
  </si>
  <si>
    <t>Northen Cape</t>
  </si>
  <si>
    <t>12B</t>
  </si>
  <si>
    <t>D50968</t>
  </si>
  <si>
    <t>HINO KURUMAN</t>
  </si>
  <si>
    <t>D15067</t>
  </si>
  <si>
    <t>UPINGTON TOYOTA</t>
  </si>
  <si>
    <t>Upington</t>
  </si>
  <si>
    <t>D50938</t>
  </si>
  <si>
    <t>HINO UPINGTON</t>
  </si>
  <si>
    <t>D24260</t>
  </si>
  <si>
    <t>SPRINGBOK TOYOTA</t>
  </si>
  <si>
    <t>Springbok</t>
  </si>
  <si>
    <t>D50920</t>
  </si>
  <si>
    <t>HINO SPRINGBOK</t>
  </si>
  <si>
    <t>D24250</t>
  </si>
  <si>
    <t>JOWELLS TOYOTA--(JOWELLS TRANSPORT)</t>
  </si>
  <si>
    <t>Oranje Mund</t>
  </si>
  <si>
    <t>Namibia</t>
  </si>
  <si>
    <t>D24267</t>
  </si>
  <si>
    <t>JOWELLS GARAGE AGGENEYS</t>
  </si>
  <si>
    <t>Aggeneys</t>
  </si>
  <si>
    <t>Total Deliveries</t>
  </si>
  <si>
    <t>Total Late Deliveries</t>
  </si>
  <si>
    <t>On time Delivery</t>
  </si>
  <si>
    <t>Total Departures</t>
  </si>
  <si>
    <t>Total Late Departures</t>
  </si>
  <si>
    <t>On Time Departure</t>
  </si>
  <si>
    <t>Date Range</t>
  </si>
  <si>
    <t>Begin</t>
  </si>
  <si>
    <t>End</t>
  </si>
  <si>
    <t>No. of delveries</t>
  </si>
  <si>
    <t>Days to deliver</t>
  </si>
  <si>
    <t>Departure Time 1</t>
  </si>
  <si>
    <t>Delivery Time 1</t>
  </si>
  <si>
    <t>Date</t>
  </si>
  <si>
    <t>Actual Departure  Time 1</t>
  </si>
  <si>
    <t>Actual Delivery Time 1</t>
  </si>
  <si>
    <t>Late Departure 1</t>
  </si>
  <si>
    <t>Late Arrival 1</t>
  </si>
  <si>
    <t>Notes</t>
  </si>
  <si>
    <t xml:space="preserve">TRUCK BREAKDOWN 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</si>
</sst>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h]:mm:ss;@"/>
    <numFmt numFmtId="179" formatCode="[$-409]d\-mmm;@"/>
    <numFmt numFmtId="180" formatCode="0.0%"/>
    <numFmt numFmtId="181" formatCode="m/d;@"/>
  </numFmts>
  <fonts count="3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</font>
    <font>
      <sz val="11"/>
      <color indexed="8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0"/>
      <name val="Calibri"/>
      <charset val="134"/>
      <scheme val="minor"/>
    </font>
    <font>
      <b/>
      <sz val="12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"/>
    </font>
    <font>
      <sz val="9"/>
      <name val="Tahoma"/>
      <charset val="134"/>
    </font>
    <font>
      <b/>
      <sz val="9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50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vertical="center" wrapText="1"/>
    </xf>
    <xf numFmtId="0" fontId="3" fillId="2" borderId="1" xfId="50" applyFont="1" applyFill="1" applyBorder="1" applyAlignment="1">
      <alignment wrapText="1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left" vertical="center"/>
    </xf>
    <xf numFmtId="0" fontId="2" fillId="0" borderId="1" xfId="50" applyFont="1" applyBorder="1" applyAlignment="1">
      <alignment vertical="center"/>
    </xf>
    <xf numFmtId="0" fontId="0" fillId="0" borderId="1" xfId="49" applyBorder="1"/>
    <xf numFmtId="0" fontId="0" fillId="0" borderId="1" xfId="49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vertical="center"/>
    </xf>
    <xf numFmtId="0" fontId="0" fillId="3" borderId="1" xfId="49" applyFill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4" borderId="1" xfId="50" applyFont="1" applyFill="1" applyBorder="1" applyAlignment="1">
      <alignment horizontal="left" vertical="center"/>
    </xf>
    <xf numFmtId="0" fontId="0" fillId="0" borderId="1" xfId="49" applyFont="1" applyBorder="1"/>
    <xf numFmtId="0" fontId="0" fillId="0" borderId="2" xfId="49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0" fontId="5" fillId="0" borderId="1" xfId="49" applyNumberFormat="1" applyFont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vertical="center"/>
    </xf>
    <xf numFmtId="20" fontId="0" fillId="3" borderId="1" xfId="0" applyNumberFormat="1" applyFill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16" fontId="2" fillId="3" borderId="4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/>
    </xf>
    <xf numFmtId="16" fontId="2" fillId="3" borderId="2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20" fontId="5" fillId="0" borderId="4" xfId="49" applyNumberFormat="1" applyFont="1" applyBorder="1" applyAlignment="1">
      <alignment horizontal="center" vertical="center"/>
    </xf>
    <xf numFmtId="20" fontId="5" fillId="0" borderId="2" xfId="49" applyNumberFormat="1" applyFont="1" applyBorder="1" applyAlignment="1">
      <alignment horizontal="center" vertical="center"/>
    </xf>
    <xf numFmtId="16" fontId="0" fillId="3" borderId="4" xfId="0" applyNumberFormat="1" applyFill="1" applyBorder="1" applyAlignment="1">
      <alignment horizontal="center" vertical="center"/>
    </xf>
    <xf numFmtId="20" fontId="0" fillId="3" borderId="4" xfId="0" applyNumberForma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0" fontId="5" fillId="0" borderId="3" xfId="49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/>
    <xf numFmtId="10" fontId="2" fillId="0" borderId="0" xfId="0" applyNumberFormat="1" applyFont="1"/>
    <xf numFmtId="178" fontId="2" fillId="0" borderId="0" xfId="0" applyNumberFormat="1" applyFont="1" applyAlignment="1">
      <alignment horizontal="center"/>
    </xf>
    <xf numFmtId="1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2" xfId="0" applyFont="1" applyBorder="1"/>
    <xf numFmtId="20" fontId="4" fillId="5" borderId="1" xfId="0" applyNumberFormat="1" applyFont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0" fillId="0" borderId="1" xfId="0" applyBorder="1"/>
    <xf numFmtId="179" fontId="0" fillId="0" borderId="1" xfId="0" applyNumberFormat="1" applyBorder="1"/>
    <xf numFmtId="179" fontId="0" fillId="6" borderId="1" xfId="0" applyNumberFormat="1" applyFill="1" applyBorder="1"/>
    <xf numFmtId="0" fontId="0" fillId="6" borderId="1" xfId="0" applyFill="1" applyBorder="1"/>
    <xf numFmtId="180" fontId="2" fillId="0" borderId="1" xfId="0" applyNumberFormat="1" applyFont="1" applyBorder="1"/>
    <xf numFmtId="0" fontId="2" fillId="3" borderId="0" xfId="0" applyFont="1" applyFill="1"/>
    <xf numFmtId="0" fontId="0" fillId="3" borderId="0" xfId="0" applyFill="1"/>
    <xf numFmtId="181" fontId="0" fillId="3" borderId="0" xfId="0" applyNumberFormat="1" applyFill="1"/>
    <xf numFmtId="0" fontId="7" fillId="2" borderId="5" xfId="50" applyFont="1" applyFill="1" applyBorder="1" applyAlignment="1">
      <alignment horizontal="left" vertical="center" wrapText="1"/>
    </xf>
    <xf numFmtId="0" fontId="7" fillId="2" borderId="6" xfId="50" applyFont="1" applyFill="1" applyBorder="1" applyAlignment="1">
      <alignment vertical="center" wrapText="1"/>
    </xf>
    <xf numFmtId="0" fontId="7" fillId="2" borderId="6" xfId="50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left" vertical="center" wrapText="1"/>
    </xf>
    <xf numFmtId="0" fontId="8" fillId="2" borderId="1" xfId="50" applyFont="1" applyFill="1" applyBorder="1" applyAlignment="1">
      <alignment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0" fillId="0" borderId="4" xfId="49" applyBorder="1"/>
  </cellXfs>
  <cellStyles count="54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1" xfId="49"/>
    <cellStyle name="Normal 2" xfId="50"/>
    <cellStyle name="Normal 3" xfId="51"/>
    <cellStyle name="Normal 4" xfId="52"/>
    <cellStyle name="Normal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customXml" Target="../customXml/item3.xml"/><Relationship Id="rId26" Type="http://schemas.openxmlformats.org/officeDocument/2006/relationships/customXml" Target="../customXml/item2.xml"/><Relationship Id="rId25" Type="http://schemas.openxmlformats.org/officeDocument/2006/relationships/customXml" Target="../customXml/item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zoomScale="55" zoomScaleNormal="55" workbookViewId="0">
      <selection activeCell="J2" sqref="J2"/>
    </sheetView>
  </sheetViews>
  <sheetFormatPr defaultColWidth="8" defaultRowHeight="15"/>
  <cols>
    <col min="1" max="1" width="9.71428571428571" customWidth="1"/>
    <col min="2" max="2" width="38.8571428571429" customWidth="1"/>
    <col min="3" max="3" width="18.7142857142857" customWidth="1"/>
    <col min="4" max="4" width="14.7142857142857" customWidth="1"/>
    <col min="5" max="5" width="10.5714285714286" customWidth="1"/>
    <col min="6" max="6" width="8.71428571428571" customWidth="1"/>
    <col min="7" max="7" width="12.8571428571429" customWidth="1"/>
    <col min="8" max="8" width="8" customWidth="1"/>
    <col min="9" max="9" width="13.4285714285714" customWidth="1"/>
    <col min="10" max="27" width="8.71428571428571" customWidth="1"/>
    <col min="29" max="37" width="8.71428571428571" customWidth="1"/>
    <col min="38" max="39" width="9" customWidth="1"/>
    <col min="40" max="40" width="8.42857142857143" customWidth="1"/>
    <col min="42" max="42" width="8.71428571428571" customWidth="1"/>
  </cols>
  <sheetData>
    <row r="1" ht="26.25" spans="1:40">
      <c r="A1" s="68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70" t="s">
        <v>5</v>
      </c>
      <c r="G1" s="71" t="s">
        <v>6</v>
      </c>
      <c r="H1" s="71" t="s">
        <v>7</v>
      </c>
      <c r="I1" s="79" t="s">
        <v>8</v>
      </c>
      <c r="J1" s="61">
        <v>45139</v>
      </c>
      <c r="K1" s="61">
        <v>45140</v>
      </c>
      <c r="L1" s="61">
        <v>45141</v>
      </c>
      <c r="M1" s="61">
        <v>45142</v>
      </c>
      <c r="N1" s="62">
        <v>45143</v>
      </c>
      <c r="O1" s="62">
        <v>45144</v>
      </c>
      <c r="P1" s="61">
        <v>45145</v>
      </c>
      <c r="Q1" s="61">
        <v>45146</v>
      </c>
      <c r="R1" s="62">
        <v>45147</v>
      </c>
      <c r="S1" s="61">
        <v>45148</v>
      </c>
      <c r="T1" s="61">
        <v>45149</v>
      </c>
      <c r="U1" s="62">
        <v>45150</v>
      </c>
      <c r="V1" s="62">
        <v>45151</v>
      </c>
      <c r="W1" s="61">
        <v>45152</v>
      </c>
      <c r="X1" s="61">
        <v>45153</v>
      </c>
      <c r="Y1" s="61">
        <v>45154</v>
      </c>
      <c r="Z1" s="61">
        <v>45155</v>
      </c>
      <c r="AA1" s="61">
        <v>45156</v>
      </c>
      <c r="AB1" s="62">
        <v>45157</v>
      </c>
      <c r="AC1" s="62">
        <v>45158</v>
      </c>
      <c r="AD1" s="61">
        <v>45159</v>
      </c>
      <c r="AE1" s="61">
        <v>45160</v>
      </c>
      <c r="AF1" s="61">
        <v>45161</v>
      </c>
      <c r="AG1" s="61">
        <v>45162</v>
      </c>
      <c r="AH1" s="61">
        <v>45163</v>
      </c>
      <c r="AI1" s="62">
        <v>45164</v>
      </c>
      <c r="AJ1" s="62">
        <v>45165</v>
      </c>
      <c r="AK1" s="61">
        <v>45166</v>
      </c>
      <c r="AL1" s="61">
        <v>45167</v>
      </c>
      <c r="AM1" s="61">
        <v>45168</v>
      </c>
      <c r="AN1" s="61">
        <v>45169</v>
      </c>
    </row>
    <row r="2" ht="15.75" spans="1:40">
      <c r="A2" s="72"/>
      <c r="B2" s="73"/>
      <c r="C2" s="73"/>
      <c r="D2" s="73"/>
      <c r="E2" s="73"/>
      <c r="F2" s="74"/>
      <c r="G2" s="75"/>
      <c r="H2" s="75"/>
      <c r="I2" s="75"/>
      <c r="J2" s="11">
        <f>COUNTIF(O4:O151,"On time")+J3</f>
        <v>0</v>
      </c>
      <c r="K2" s="11">
        <f>COUNTIF(P4:P151,"On time")+K3</f>
        <v>76</v>
      </c>
      <c r="L2" s="11">
        <f>COUNTIF(Q4:Q151,"On time")+L3</f>
        <v>78</v>
      </c>
      <c r="M2" s="11">
        <f>COUNTIF(R4:R151,"On time")+M3</f>
        <v>0</v>
      </c>
      <c r="N2" s="62"/>
      <c r="O2" s="62"/>
      <c r="P2" s="11">
        <f>COUNTIF(U83:U151,"On time")+P3</f>
        <v>0</v>
      </c>
      <c r="Q2" s="11">
        <f>COUNTIF(V4:V151,"On time")+Q3</f>
        <v>0</v>
      </c>
      <c r="R2" s="62"/>
      <c r="S2" s="11">
        <f>COUNTIF(X4:X151,"On time")+S3</f>
        <v>78</v>
      </c>
      <c r="T2" s="11">
        <f>COUNTIF(K83:K151,"On time")+T3</f>
        <v>0</v>
      </c>
      <c r="U2" s="62"/>
      <c r="V2" s="62"/>
      <c r="W2" s="11">
        <f>COUNTIF(AB4:AB151,"On time")+W3</f>
        <v>0</v>
      </c>
      <c r="X2" s="11">
        <f>COUNTIF(AC4:AC151,"On time")+X3</f>
        <v>0</v>
      </c>
      <c r="Y2" s="11">
        <f>COUNTIF(AD4:AD151,"On time")+Y3</f>
        <v>77</v>
      </c>
      <c r="Z2" s="11">
        <f>COUNTIF(AE4:AE151,"On time")+Z3</f>
        <v>77</v>
      </c>
      <c r="AA2" s="11">
        <f>COUNTIF(AF4:AF151,"On time")+AA3</f>
        <v>79</v>
      </c>
      <c r="AB2" s="62"/>
      <c r="AC2" s="62"/>
      <c r="AD2" s="11">
        <f>COUNTIF(AI4:AI151,"On time")+AD3</f>
        <v>0</v>
      </c>
      <c r="AE2" s="11">
        <f>COUNTIF(AJ4:AJ151,"On time")+AE3</f>
        <v>0</v>
      </c>
      <c r="AF2" s="11">
        <f>COUNTIF(AK4:AK151,"On time")+AF3</f>
        <v>78</v>
      </c>
      <c r="AG2" s="11">
        <f>COUNTIF(AL4:AL151,"On time")+AG3</f>
        <v>78</v>
      </c>
      <c r="AH2" s="11">
        <f>COUNTIF(AM4:AM151,"On time")+AH3</f>
        <v>77</v>
      </c>
      <c r="AI2" s="62"/>
      <c r="AJ2" s="62"/>
      <c r="AK2" s="11">
        <f>COUNTIF(J83:J151,"On time")+AK3</f>
        <v>0</v>
      </c>
      <c r="AL2" s="11">
        <f>COUNTIF(N4:N151,"On time")+AL3</f>
        <v>0</v>
      </c>
      <c r="AM2" s="11">
        <f>COUNTIF(W4:W151,"On time")+AM3</f>
        <v>78</v>
      </c>
      <c r="AN2" s="11">
        <f>COUNTIF(X4:X151,"On time")+AN3</f>
        <v>78</v>
      </c>
    </row>
    <row r="3" ht="15.75" spans="1:40">
      <c r="A3" s="76"/>
      <c r="B3" s="77"/>
      <c r="C3" s="77"/>
      <c r="D3" s="77"/>
      <c r="E3" s="77"/>
      <c r="F3" s="78"/>
      <c r="G3" s="8"/>
      <c r="H3" s="8"/>
      <c r="I3" s="8"/>
      <c r="J3" s="11">
        <f>COUNT(O4:O151)</f>
        <v>0</v>
      </c>
      <c r="K3" s="11">
        <f>COUNT(P4:P151)</f>
        <v>0</v>
      </c>
      <c r="L3" s="11">
        <f>COUNT(Q4:Q151)</f>
        <v>0</v>
      </c>
      <c r="M3" s="11">
        <f>COUNT(R4:R151)</f>
        <v>0</v>
      </c>
      <c r="N3" s="62"/>
      <c r="O3" s="62"/>
      <c r="P3" s="11">
        <f>COUNT(U83:U151)</f>
        <v>0</v>
      </c>
      <c r="Q3" s="11">
        <f>COUNT(V4:V151)</f>
        <v>0</v>
      </c>
      <c r="R3" s="62"/>
      <c r="S3" s="11">
        <f>COUNT(X4:X151)</f>
        <v>0</v>
      </c>
      <c r="T3" s="11">
        <f>COUNT(K83:K151)</f>
        <v>0</v>
      </c>
      <c r="U3" s="62"/>
      <c r="V3" s="62"/>
      <c r="W3" s="11">
        <f>COUNT(AB4:AB151)</f>
        <v>0</v>
      </c>
      <c r="X3" s="11">
        <f>COUNT(AC4:AC151)</f>
        <v>0</v>
      </c>
      <c r="Y3" s="11">
        <f>COUNT(AD4:AD151)</f>
        <v>0</v>
      </c>
      <c r="Z3" s="11">
        <f>COUNT(AE4:AE151)</f>
        <v>0</v>
      </c>
      <c r="AA3" s="11">
        <f>COUNT(AF4:AF151)</f>
        <v>2</v>
      </c>
      <c r="AB3" s="62"/>
      <c r="AC3" s="62"/>
      <c r="AD3" s="11">
        <f>COUNT(AI4:AI151)</f>
        <v>0</v>
      </c>
      <c r="AE3" s="11">
        <f>COUNT(AJ4:AJ151)</f>
        <v>0</v>
      </c>
      <c r="AF3" s="11">
        <f>COUNT(AK4:AK151)</f>
        <v>0</v>
      </c>
      <c r="AG3" s="11">
        <f>COUNT(AL4:AL151)</f>
        <v>0</v>
      </c>
      <c r="AH3" s="11">
        <f>COUNT(AM4:AM151)</f>
        <v>0</v>
      </c>
      <c r="AI3" s="62"/>
      <c r="AJ3" s="62"/>
      <c r="AK3" s="11">
        <f>COUNT(J83:J151)</f>
        <v>0</v>
      </c>
      <c r="AL3" s="11">
        <f>COUNT(N4:N151)</f>
        <v>0</v>
      </c>
      <c r="AM3" s="11">
        <f>COUNT(W4:W151)</f>
        <v>0</v>
      </c>
      <c r="AN3" s="11">
        <f>COUNT(X4:X151)</f>
        <v>0</v>
      </c>
    </row>
    <row r="4" spans="1:40">
      <c r="A4" s="9" t="s">
        <v>9</v>
      </c>
      <c r="B4" s="10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1">
        <f>SUM(H4:I4)</f>
        <v>19</v>
      </c>
      <c r="H4" s="11">
        <f t="shared" ref="H4:H35" si="0">COUNT(J4:AK4)</f>
        <v>0</v>
      </c>
      <c r="I4" s="11">
        <f t="shared" ref="I4:I35" si="1">COUNTIF(J4:AK4,"On time")</f>
        <v>19</v>
      </c>
      <c r="J4" s="51" t="str">
        <f>'0108'!$P2</f>
        <v>On time</v>
      </c>
      <c r="K4" s="51" t="str">
        <f>'0208'!$P2</f>
        <v>On time</v>
      </c>
      <c r="L4" s="51" t="str">
        <f>'0308'!$P2</f>
        <v>On time</v>
      </c>
      <c r="M4" s="51" t="str">
        <f>'0408'!$P2</f>
        <v>On time</v>
      </c>
      <c r="N4" s="63"/>
      <c r="O4" s="63"/>
      <c r="P4" s="51" t="str">
        <f>'0708'!$P2</f>
        <v>On time</v>
      </c>
      <c r="Q4" s="51" t="str">
        <f>'0808'!$P2</f>
        <v>On time</v>
      </c>
      <c r="R4" s="63"/>
      <c r="S4" s="51" t="str">
        <f>'1008'!$P2</f>
        <v>On time</v>
      </c>
      <c r="T4" s="51" t="str">
        <f>'1108'!$P2</f>
        <v>On time</v>
      </c>
      <c r="U4" s="63"/>
      <c r="V4" s="63"/>
      <c r="W4" s="51" t="str">
        <f>'1408'!$P2</f>
        <v>On time</v>
      </c>
      <c r="X4" s="51" t="str">
        <f>'1508'!$P2</f>
        <v>On time</v>
      </c>
      <c r="Y4" s="51" t="str">
        <f>'1608'!$P2</f>
        <v>On time</v>
      </c>
      <c r="Z4" s="51" t="str">
        <f>'1708'!$P2</f>
        <v>On time</v>
      </c>
      <c r="AA4" s="51" t="str">
        <f>'1808'!$P2</f>
        <v>On time</v>
      </c>
      <c r="AB4" s="63"/>
      <c r="AC4" s="63"/>
      <c r="AD4" s="51" t="str">
        <f>'2108'!$P2</f>
        <v>On time</v>
      </c>
      <c r="AE4" s="51" t="str">
        <f>'2208'!$P2</f>
        <v>On time</v>
      </c>
      <c r="AF4" s="51" t="str">
        <f>'2308'!$P2</f>
        <v>On time</v>
      </c>
      <c r="AG4" s="51" t="str">
        <f>'2408'!$P2</f>
        <v>On time</v>
      </c>
      <c r="AH4" s="51" t="str">
        <f>'2508'!$P2</f>
        <v>On time</v>
      </c>
      <c r="AI4" s="63"/>
      <c r="AJ4" s="63"/>
      <c r="AK4" s="51" t="str">
        <f>'2808'!$P2</f>
        <v>On time</v>
      </c>
      <c r="AL4" s="51" t="str">
        <f>'2908'!$P2</f>
        <v>On time</v>
      </c>
      <c r="AM4" s="51" t="str">
        <f>'3008'!$P2</f>
        <v>On time</v>
      </c>
      <c r="AN4" s="51" t="str">
        <f>'3108'!$P2</f>
        <v>On time</v>
      </c>
    </row>
    <row r="5" spans="1:40">
      <c r="A5" s="14" t="s">
        <v>15</v>
      </c>
      <c r="B5" s="15" t="s">
        <v>16</v>
      </c>
      <c r="C5" s="16" t="s">
        <v>17</v>
      </c>
      <c r="D5" s="11" t="s">
        <v>12</v>
      </c>
      <c r="E5" s="12" t="s">
        <v>13</v>
      </c>
      <c r="F5" s="11" t="s">
        <v>14</v>
      </c>
      <c r="G5" s="11">
        <f t="shared" ref="G5:G68" si="2">SUM(H5:I5)</f>
        <v>19</v>
      </c>
      <c r="H5" s="11">
        <f t="shared" si="0"/>
        <v>0</v>
      </c>
      <c r="I5" s="11">
        <f t="shared" si="1"/>
        <v>19</v>
      </c>
      <c r="J5" s="51" t="str">
        <f>'0108'!$P3</f>
        <v>On time</v>
      </c>
      <c r="K5" s="51" t="str">
        <f>'0208'!$P3</f>
        <v>On time</v>
      </c>
      <c r="L5" s="51" t="str">
        <f>'0308'!$P3</f>
        <v>On time</v>
      </c>
      <c r="M5" s="51" t="str">
        <f>'0408'!$P3</f>
        <v>On time</v>
      </c>
      <c r="N5" s="63"/>
      <c r="O5" s="63"/>
      <c r="P5" s="51" t="str">
        <f>'0708'!$P3</f>
        <v>On time</v>
      </c>
      <c r="Q5" s="51" t="str">
        <f>'0808'!$P3</f>
        <v>On time</v>
      </c>
      <c r="R5" s="63"/>
      <c r="S5" s="51" t="str">
        <f>'1008'!$P3</f>
        <v>On time</v>
      </c>
      <c r="T5" s="51" t="str">
        <f>'1108'!$P3</f>
        <v>On time</v>
      </c>
      <c r="U5" s="63"/>
      <c r="V5" s="63"/>
      <c r="W5" s="51" t="str">
        <f>'1408'!$P3</f>
        <v>On time</v>
      </c>
      <c r="X5" s="51" t="str">
        <f>'1508'!$P3</f>
        <v>On time</v>
      </c>
      <c r="Y5" s="51" t="str">
        <f>'1608'!$P3</f>
        <v>On time</v>
      </c>
      <c r="Z5" s="51" t="str">
        <f>'1708'!$P3</f>
        <v>On time</v>
      </c>
      <c r="AA5" s="51" t="str">
        <f>'1808'!$P3</f>
        <v>On time</v>
      </c>
      <c r="AB5" s="63"/>
      <c r="AC5" s="63"/>
      <c r="AD5" s="51" t="str">
        <f>'2108'!$P3</f>
        <v>On time</v>
      </c>
      <c r="AE5" s="51" t="str">
        <f>'2208'!$P3</f>
        <v>On time</v>
      </c>
      <c r="AF5" s="51" t="str">
        <f>'2308'!$P3</f>
        <v>On time</v>
      </c>
      <c r="AG5" s="51" t="str">
        <f>'2408'!$P3</f>
        <v>On time</v>
      </c>
      <c r="AH5" s="51" t="str">
        <f>'2508'!$P3</f>
        <v>On time</v>
      </c>
      <c r="AI5" s="63"/>
      <c r="AJ5" s="63"/>
      <c r="AK5" s="51" t="str">
        <f>'2808'!$P3</f>
        <v>On time</v>
      </c>
      <c r="AL5" s="51" t="str">
        <f>'2908'!$P3</f>
        <v>On time</v>
      </c>
      <c r="AM5" s="51" t="str">
        <f>'3008'!$P3</f>
        <v>On time</v>
      </c>
      <c r="AN5" s="51" t="str">
        <f>'3108'!$P3</f>
        <v>On time</v>
      </c>
    </row>
    <row r="6" spans="1:40">
      <c r="A6" s="9" t="s">
        <v>18</v>
      </c>
      <c r="B6" s="10" t="s">
        <v>19</v>
      </c>
      <c r="C6" s="11" t="s">
        <v>20</v>
      </c>
      <c r="D6" s="11" t="s">
        <v>12</v>
      </c>
      <c r="E6" s="12" t="s">
        <v>13</v>
      </c>
      <c r="F6" s="11" t="s">
        <v>14</v>
      </c>
      <c r="G6" s="11">
        <f t="shared" si="2"/>
        <v>19</v>
      </c>
      <c r="H6" s="11">
        <f t="shared" si="0"/>
        <v>0</v>
      </c>
      <c r="I6" s="11">
        <f t="shared" si="1"/>
        <v>19</v>
      </c>
      <c r="J6" s="51" t="str">
        <f>'0108'!$P4</f>
        <v>On time</v>
      </c>
      <c r="K6" s="51" t="str">
        <f>'0208'!$P4</f>
        <v>On time</v>
      </c>
      <c r="L6" s="51" t="str">
        <f>'0308'!$P4</f>
        <v>On time</v>
      </c>
      <c r="M6" s="51" t="str">
        <f>'0408'!$P4</f>
        <v>On time</v>
      </c>
      <c r="N6" s="63"/>
      <c r="O6" s="63"/>
      <c r="P6" s="51" t="str">
        <f>'0708'!$P4</f>
        <v>On time</v>
      </c>
      <c r="Q6" s="51" t="str">
        <f>'0808'!$P4</f>
        <v>On time</v>
      </c>
      <c r="R6" s="63"/>
      <c r="S6" s="51" t="str">
        <f>'1008'!$P4</f>
        <v>On time</v>
      </c>
      <c r="T6" s="51" t="str">
        <f>'1108'!$P4</f>
        <v>On time</v>
      </c>
      <c r="U6" s="63"/>
      <c r="V6" s="63"/>
      <c r="W6" s="51" t="str">
        <f>'1408'!$P4</f>
        <v>On time</v>
      </c>
      <c r="X6" s="51" t="str">
        <f>'1508'!$P4</f>
        <v>On time</v>
      </c>
      <c r="Y6" s="51" t="str">
        <f>'1608'!$P4</f>
        <v>On time</v>
      </c>
      <c r="Z6" s="51" t="str">
        <f>'1708'!$P4</f>
        <v>On time</v>
      </c>
      <c r="AA6" s="51" t="str">
        <f>'1808'!$P4</f>
        <v>On time</v>
      </c>
      <c r="AB6" s="63"/>
      <c r="AC6" s="63"/>
      <c r="AD6" s="51" t="str">
        <f>'2108'!$P4</f>
        <v>On time</v>
      </c>
      <c r="AE6" s="51" t="str">
        <f>'2208'!$P4</f>
        <v>On time</v>
      </c>
      <c r="AF6" s="51" t="str">
        <f>'2308'!$P4</f>
        <v>On time</v>
      </c>
      <c r="AG6" s="51" t="str">
        <f>'2408'!$P4</f>
        <v>On time</v>
      </c>
      <c r="AH6" s="51" t="str">
        <f>'2508'!$P4</f>
        <v>On time</v>
      </c>
      <c r="AI6" s="63"/>
      <c r="AJ6" s="63"/>
      <c r="AK6" s="51" t="str">
        <f>'2808'!$P4</f>
        <v>On time</v>
      </c>
      <c r="AL6" s="51" t="str">
        <f>'2908'!$P4</f>
        <v>On time</v>
      </c>
      <c r="AM6" s="51" t="str">
        <f>'3008'!$P4</f>
        <v>On time</v>
      </c>
      <c r="AN6" s="51" t="str">
        <f>'3108'!$P4</f>
        <v>On time</v>
      </c>
    </row>
    <row r="7" spans="1:40">
      <c r="A7" s="9" t="s">
        <v>21</v>
      </c>
      <c r="B7" s="10" t="s">
        <v>22</v>
      </c>
      <c r="C7" s="11" t="s">
        <v>20</v>
      </c>
      <c r="D7" s="11" t="s">
        <v>12</v>
      </c>
      <c r="E7" s="12" t="s">
        <v>13</v>
      </c>
      <c r="F7" s="11" t="s">
        <v>14</v>
      </c>
      <c r="G7" s="11">
        <f t="shared" si="2"/>
        <v>19</v>
      </c>
      <c r="H7" s="11">
        <f t="shared" si="0"/>
        <v>0</v>
      </c>
      <c r="I7" s="11">
        <f t="shared" si="1"/>
        <v>19</v>
      </c>
      <c r="J7" s="51" t="str">
        <f>'0108'!$P5</f>
        <v>On time</v>
      </c>
      <c r="K7" s="51" t="str">
        <f>'0208'!$P5</f>
        <v>On time</v>
      </c>
      <c r="L7" s="51" t="str">
        <f>'0308'!$P5</f>
        <v>On time</v>
      </c>
      <c r="M7" s="51" t="str">
        <f>'0408'!$P5</f>
        <v>On time</v>
      </c>
      <c r="N7" s="63"/>
      <c r="O7" s="63"/>
      <c r="P7" s="51" t="str">
        <f>'0708'!$P5</f>
        <v>On time</v>
      </c>
      <c r="Q7" s="51" t="str">
        <f>'0808'!$P5</f>
        <v>On time</v>
      </c>
      <c r="R7" s="63"/>
      <c r="S7" s="51" t="str">
        <f>'1008'!$P5</f>
        <v>On time</v>
      </c>
      <c r="T7" s="51" t="str">
        <f>'1108'!$P5</f>
        <v>On time</v>
      </c>
      <c r="U7" s="63"/>
      <c r="V7" s="63"/>
      <c r="W7" s="51" t="str">
        <f>'1408'!$P5</f>
        <v>On time</v>
      </c>
      <c r="X7" s="51" t="str">
        <f>'1508'!$P5</f>
        <v>On time</v>
      </c>
      <c r="Y7" s="51" t="str">
        <f>'1608'!$P5</f>
        <v>On time</v>
      </c>
      <c r="Z7" s="51" t="str">
        <f>'1708'!$P5</f>
        <v>On time</v>
      </c>
      <c r="AA7" s="51" t="str">
        <f>'1808'!$P5</f>
        <v>On time</v>
      </c>
      <c r="AB7" s="63"/>
      <c r="AC7" s="63"/>
      <c r="AD7" s="51" t="str">
        <f>'2108'!$P5</f>
        <v>On time</v>
      </c>
      <c r="AE7" s="51" t="str">
        <f>'2208'!$P5</f>
        <v>On time</v>
      </c>
      <c r="AF7" s="51" t="str">
        <f>'2308'!$P5</f>
        <v>On time</v>
      </c>
      <c r="AG7" s="51" t="str">
        <f>'2408'!$P5</f>
        <v>On time</v>
      </c>
      <c r="AH7" s="51" t="str">
        <f>'2508'!$P5</f>
        <v>On time</v>
      </c>
      <c r="AI7" s="63"/>
      <c r="AJ7" s="63"/>
      <c r="AK7" s="51" t="str">
        <f>'2808'!$P5</f>
        <v>On time</v>
      </c>
      <c r="AL7" s="51" t="str">
        <f>'2908'!$P5</f>
        <v>On time</v>
      </c>
      <c r="AM7" s="51" t="str">
        <f>'3008'!$P5</f>
        <v>On time</v>
      </c>
      <c r="AN7" s="51" t="str">
        <f>'3108'!$P5</f>
        <v>On time</v>
      </c>
    </row>
    <row r="8" spans="1:40">
      <c r="A8" s="9" t="s">
        <v>23</v>
      </c>
      <c r="B8" s="10" t="s">
        <v>24</v>
      </c>
      <c r="C8" s="11" t="s">
        <v>25</v>
      </c>
      <c r="D8" s="11" t="s">
        <v>12</v>
      </c>
      <c r="E8" s="12" t="s">
        <v>13</v>
      </c>
      <c r="F8" s="11" t="s">
        <v>26</v>
      </c>
      <c r="G8" s="11">
        <f t="shared" si="2"/>
        <v>19</v>
      </c>
      <c r="H8" s="11">
        <f t="shared" si="0"/>
        <v>0</v>
      </c>
      <c r="I8" s="11">
        <f t="shared" si="1"/>
        <v>19</v>
      </c>
      <c r="J8" s="51" t="str">
        <f>'0108'!$P6</f>
        <v>On time</v>
      </c>
      <c r="K8" s="51" t="str">
        <f>'0208'!$P6</f>
        <v>On time</v>
      </c>
      <c r="L8" s="51" t="str">
        <f>'0308'!$P6</f>
        <v>On time</v>
      </c>
      <c r="M8" s="51" t="str">
        <f>'0408'!$P6</f>
        <v>On time</v>
      </c>
      <c r="N8" s="63"/>
      <c r="O8" s="63"/>
      <c r="P8" s="51" t="str">
        <f>'0708'!$P6</f>
        <v>On time</v>
      </c>
      <c r="Q8" s="51" t="str">
        <f>'0808'!$P6</f>
        <v>On time</v>
      </c>
      <c r="R8" s="63"/>
      <c r="S8" s="51" t="str">
        <f>'1008'!$P6</f>
        <v>On time</v>
      </c>
      <c r="T8" s="51" t="str">
        <f>'1108'!$P6</f>
        <v>On time</v>
      </c>
      <c r="U8" s="63"/>
      <c r="V8" s="63"/>
      <c r="W8" s="51" t="str">
        <f>'1408'!$P6</f>
        <v>On time</v>
      </c>
      <c r="X8" s="51" t="str">
        <f>'1508'!$P6</f>
        <v>On time</v>
      </c>
      <c r="Y8" s="51" t="str">
        <f>'1608'!$P6</f>
        <v>On time</v>
      </c>
      <c r="Z8" s="51" t="str">
        <f>'1708'!$P6</f>
        <v>On time</v>
      </c>
      <c r="AA8" s="51" t="str">
        <f>'1808'!$P6</f>
        <v>On time</v>
      </c>
      <c r="AB8" s="63"/>
      <c r="AC8" s="63"/>
      <c r="AD8" s="51" t="str">
        <f>'2108'!$P6</f>
        <v>On time</v>
      </c>
      <c r="AE8" s="51" t="str">
        <f>'2208'!$P6</f>
        <v>On time</v>
      </c>
      <c r="AF8" s="51" t="str">
        <f>'2308'!$P6</f>
        <v>On time</v>
      </c>
      <c r="AG8" s="51" t="str">
        <f>'2408'!$P6</f>
        <v>On time</v>
      </c>
      <c r="AH8" s="51" t="str">
        <f>'2508'!$P6</f>
        <v>On time</v>
      </c>
      <c r="AI8" s="63"/>
      <c r="AJ8" s="63"/>
      <c r="AK8" s="51" t="str">
        <f>'2808'!$P6</f>
        <v>On time</v>
      </c>
      <c r="AL8" s="51" t="str">
        <f>'2908'!$P6</f>
        <v>On time</v>
      </c>
      <c r="AM8" s="51" t="str">
        <f>'3008'!$P6</f>
        <v>On time</v>
      </c>
      <c r="AN8" s="51" t="str">
        <f>'3108'!$P6</f>
        <v>On time</v>
      </c>
    </row>
    <row r="9" spans="1:40">
      <c r="A9" s="9" t="s">
        <v>27</v>
      </c>
      <c r="B9" s="10" t="s">
        <v>28</v>
      </c>
      <c r="C9" s="11" t="s">
        <v>29</v>
      </c>
      <c r="D9" s="11" t="s">
        <v>12</v>
      </c>
      <c r="E9" s="12" t="s">
        <v>13</v>
      </c>
      <c r="F9" s="11" t="s">
        <v>26</v>
      </c>
      <c r="G9" s="11">
        <f t="shared" si="2"/>
        <v>19</v>
      </c>
      <c r="H9" s="11">
        <f t="shared" si="0"/>
        <v>0</v>
      </c>
      <c r="I9" s="11">
        <f t="shared" si="1"/>
        <v>19</v>
      </c>
      <c r="J9" s="51" t="str">
        <f>'0108'!$P7</f>
        <v>On time</v>
      </c>
      <c r="K9" s="51" t="str">
        <f>'0208'!$P7</f>
        <v>On time</v>
      </c>
      <c r="L9" s="51" t="str">
        <f>'0308'!$P7</f>
        <v>On time</v>
      </c>
      <c r="M9" s="51" t="str">
        <f>'0408'!$P7</f>
        <v>On time</v>
      </c>
      <c r="N9" s="63"/>
      <c r="O9" s="63"/>
      <c r="P9" s="51" t="str">
        <f>'0708'!$P7</f>
        <v>On time</v>
      </c>
      <c r="Q9" s="51" t="str">
        <f>'0808'!$P7</f>
        <v>On time</v>
      </c>
      <c r="R9" s="63"/>
      <c r="S9" s="51" t="str">
        <f>'1008'!$P7</f>
        <v>On time</v>
      </c>
      <c r="T9" s="51" t="str">
        <f>'1108'!$P7</f>
        <v>On time</v>
      </c>
      <c r="U9" s="63"/>
      <c r="V9" s="63"/>
      <c r="W9" s="51" t="str">
        <f>'1408'!$P7</f>
        <v>On time</v>
      </c>
      <c r="X9" s="51" t="str">
        <f>'1508'!$P7</f>
        <v>On time</v>
      </c>
      <c r="Y9" s="51" t="str">
        <f>'1608'!$P7</f>
        <v>On time</v>
      </c>
      <c r="Z9" s="51" t="str">
        <f>'1708'!$P7</f>
        <v>On time</v>
      </c>
      <c r="AA9" s="51" t="str">
        <f>'1808'!$P7</f>
        <v>On time</v>
      </c>
      <c r="AB9" s="63"/>
      <c r="AC9" s="63"/>
      <c r="AD9" s="51" t="str">
        <f>'2108'!$P7</f>
        <v>On time</v>
      </c>
      <c r="AE9" s="51" t="str">
        <f>'2208'!$P7</f>
        <v>On time</v>
      </c>
      <c r="AF9" s="51" t="str">
        <f>'2308'!$P7</f>
        <v>On time</v>
      </c>
      <c r="AG9" s="51" t="str">
        <f>'2408'!$P7</f>
        <v>On time</v>
      </c>
      <c r="AH9" s="51" t="str">
        <f>'2508'!$P7</f>
        <v>On time</v>
      </c>
      <c r="AI9" s="63"/>
      <c r="AJ9" s="63"/>
      <c r="AK9" s="51" t="str">
        <f>'2808'!$P7</f>
        <v>On time</v>
      </c>
      <c r="AL9" s="51" t="str">
        <f>'2908'!$P7</f>
        <v>On time</v>
      </c>
      <c r="AM9" s="51" t="str">
        <f>'3008'!$P7</f>
        <v>On time</v>
      </c>
      <c r="AN9" s="51" t="str">
        <f>'3108'!$P7</f>
        <v>On time</v>
      </c>
    </row>
    <row r="10" spans="1:40">
      <c r="A10" s="9" t="s">
        <v>30</v>
      </c>
      <c r="B10" s="10" t="s">
        <v>31</v>
      </c>
      <c r="C10" s="11" t="s">
        <v>32</v>
      </c>
      <c r="D10" s="11" t="s">
        <v>12</v>
      </c>
      <c r="E10" s="12" t="s">
        <v>13</v>
      </c>
      <c r="F10" s="11" t="s">
        <v>26</v>
      </c>
      <c r="G10" s="11">
        <f t="shared" si="2"/>
        <v>19</v>
      </c>
      <c r="H10" s="11">
        <f t="shared" si="0"/>
        <v>0</v>
      </c>
      <c r="I10" s="11">
        <f t="shared" si="1"/>
        <v>19</v>
      </c>
      <c r="J10" s="51" t="str">
        <f>'0108'!$P8</f>
        <v>On time</v>
      </c>
      <c r="K10" s="51" t="str">
        <f>'0208'!$P8</f>
        <v>On time</v>
      </c>
      <c r="L10" s="51" t="str">
        <f>'0308'!$P8</f>
        <v>On time</v>
      </c>
      <c r="M10" s="51" t="str">
        <f>'0408'!$P8</f>
        <v>On time</v>
      </c>
      <c r="N10" s="63"/>
      <c r="O10" s="63"/>
      <c r="P10" s="51" t="str">
        <f>'0708'!$P8</f>
        <v>On time</v>
      </c>
      <c r="Q10" s="51" t="str">
        <f>'0808'!$P8</f>
        <v>On time</v>
      </c>
      <c r="R10" s="63"/>
      <c r="S10" s="51" t="str">
        <f>'1008'!$P8</f>
        <v>On time</v>
      </c>
      <c r="T10" s="51" t="str">
        <f>'1108'!$P8</f>
        <v>On time</v>
      </c>
      <c r="U10" s="63"/>
      <c r="V10" s="63"/>
      <c r="W10" s="51" t="str">
        <f>'1408'!$P8</f>
        <v>On time</v>
      </c>
      <c r="X10" s="51" t="str">
        <f>'1508'!$P8</f>
        <v>On time</v>
      </c>
      <c r="Y10" s="51" t="str">
        <f>'1608'!$P8</f>
        <v>On time</v>
      </c>
      <c r="Z10" s="51" t="str">
        <f>'1708'!$P8</f>
        <v>On time</v>
      </c>
      <c r="AA10" s="51" t="str">
        <f>'1808'!$P8</f>
        <v>On time</v>
      </c>
      <c r="AB10" s="63"/>
      <c r="AC10" s="63"/>
      <c r="AD10" s="51" t="str">
        <f>'2108'!$P8</f>
        <v>On time</v>
      </c>
      <c r="AE10" s="51" t="str">
        <f>'2208'!$P8</f>
        <v>On time</v>
      </c>
      <c r="AF10" s="51" t="str">
        <f>'2308'!$P8</f>
        <v>On time</v>
      </c>
      <c r="AG10" s="51" t="str">
        <f>'2408'!$P8</f>
        <v>On time</v>
      </c>
      <c r="AH10" s="51" t="str">
        <f>'2508'!$P8</f>
        <v>On time</v>
      </c>
      <c r="AI10" s="63"/>
      <c r="AJ10" s="63"/>
      <c r="AK10" s="51" t="str">
        <f>'2808'!$P8</f>
        <v>On time</v>
      </c>
      <c r="AL10" s="51" t="str">
        <f>'2908'!$P8</f>
        <v>On time</v>
      </c>
      <c r="AM10" s="51" t="str">
        <f>'3008'!$P8</f>
        <v>On time</v>
      </c>
      <c r="AN10" s="51" t="str">
        <f>'3108'!$P8</f>
        <v>On time</v>
      </c>
    </row>
    <row r="11" spans="1:40">
      <c r="A11" s="9" t="s">
        <v>33</v>
      </c>
      <c r="B11" s="10" t="s">
        <v>34</v>
      </c>
      <c r="C11" s="11" t="s">
        <v>35</v>
      </c>
      <c r="D11" s="11" t="s">
        <v>12</v>
      </c>
      <c r="E11" s="12" t="s">
        <v>13</v>
      </c>
      <c r="F11" s="11" t="s">
        <v>26</v>
      </c>
      <c r="G11" s="11">
        <f t="shared" si="2"/>
        <v>19</v>
      </c>
      <c r="H11" s="11">
        <f t="shared" si="0"/>
        <v>0</v>
      </c>
      <c r="I11" s="11">
        <f t="shared" si="1"/>
        <v>19</v>
      </c>
      <c r="J11" s="51" t="str">
        <f>'0108'!$P9</f>
        <v>On time</v>
      </c>
      <c r="K11" s="51" t="str">
        <f>'0208'!$P9</f>
        <v>On time</v>
      </c>
      <c r="L11" s="51" t="str">
        <f>'0308'!$P9</f>
        <v>On time</v>
      </c>
      <c r="M11" s="51" t="str">
        <f>'0408'!$P9</f>
        <v>On time</v>
      </c>
      <c r="N11" s="63"/>
      <c r="O11" s="63"/>
      <c r="P11" s="51" t="str">
        <f>'0708'!$P9</f>
        <v>On time</v>
      </c>
      <c r="Q11" s="51" t="str">
        <f>'0808'!$P9</f>
        <v>On time</v>
      </c>
      <c r="R11" s="63"/>
      <c r="S11" s="51" t="str">
        <f>'1008'!$P9</f>
        <v>On time</v>
      </c>
      <c r="T11" s="51" t="str">
        <f>'1108'!$P9</f>
        <v>On time</v>
      </c>
      <c r="U11" s="63"/>
      <c r="V11" s="63"/>
      <c r="W11" s="51" t="str">
        <f>'1408'!$P9</f>
        <v>On time</v>
      </c>
      <c r="X11" s="51" t="str">
        <f>'1508'!$P9</f>
        <v>On time</v>
      </c>
      <c r="Y11" s="51" t="str">
        <f>'1608'!$P9</f>
        <v>On time</v>
      </c>
      <c r="Z11" s="51" t="str">
        <f>'1708'!$P9</f>
        <v>On time</v>
      </c>
      <c r="AA11" s="51" t="str">
        <f>'1808'!$P9</f>
        <v>On time</v>
      </c>
      <c r="AB11" s="63"/>
      <c r="AC11" s="63"/>
      <c r="AD11" s="51" t="str">
        <f>'2108'!$P9</f>
        <v>On time</v>
      </c>
      <c r="AE11" s="51" t="str">
        <f>'2208'!$P9</f>
        <v>On time</v>
      </c>
      <c r="AF11" s="51" t="str">
        <f>'2308'!$P9</f>
        <v>On time</v>
      </c>
      <c r="AG11" s="51" t="str">
        <f>'2408'!$P9</f>
        <v>On time</v>
      </c>
      <c r="AH11" s="51" t="str">
        <f>'2508'!$P9</f>
        <v>On time</v>
      </c>
      <c r="AI11" s="63"/>
      <c r="AJ11" s="63"/>
      <c r="AK11" s="51" t="str">
        <f>'2808'!$P9</f>
        <v>On time</v>
      </c>
      <c r="AL11" s="51" t="str">
        <f>'2908'!$P9</f>
        <v>On time</v>
      </c>
      <c r="AM11" s="51" t="str">
        <f>'3008'!$P9</f>
        <v>On time</v>
      </c>
      <c r="AN11" s="51" t="str">
        <f>'3108'!$P9</f>
        <v>On time</v>
      </c>
    </row>
    <row r="12" spans="1:40">
      <c r="A12" s="9" t="s">
        <v>36</v>
      </c>
      <c r="B12" s="10" t="s">
        <v>37</v>
      </c>
      <c r="C12" s="11" t="s">
        <v>35</v>
      </c>
      <c r="D12" s="11" t="s">
        <v>12</v>
      </c>
      <c r="E12" s="12" t="s">
        <v>13</v>
      </c>
      <c r="F12" s="11" t="s">
        <v>26</v>
      </c>
      <c r="G12" s="11">
        <f t="shared" si="2"/>
        <v>19</v>
      </c>
      <c r="H12" s="11">
        <f t="shared" si="0"/>
        <v>0</v>
      </c>
      <c r="I12" s="11">
        <f t="shared" si="1"/>
        <v>19</v>
      </c>
      <c r="J12" s="51" t="str">
        <f>'0108'!$P10</f>
        <v>On time</v>
      </c>
      <c r="K12" s="51" t="str">
        <f>'0208'!$P10</f>
        <v>On time</v>
      </c>
      <c r="L12" s="51" t="str">
        <f>'0308'!$P10</f>
        <v>On time</v>
      </c>
      <c r="M12" s="51" t="str">
        <f>'0408'!$P10</f>
        <v>On time</v>
      </c>
      <c r="N12" s="63"/>
      <c r="O12" s="63"/>
      <c r="P12" s="51" t="str">
        <f>'0708'!$P10</f>
        <v>On time</v>
      </c>
      <c r="Q12" s="51" t="str">
        <f>'0808'!$P10</f>
        <v>On time</v>
      </c>
      <c r="R12" s="63"/>
      <c r="S12" s="51" t="str">
        <f>'1008'!$P10</f>
        <v>On time</v>
      </c>
      <c r="T12" s="51" t="str">
        <f>'1108'!$P10</f>
        <v>On time</v>
      </c>
      <c r="U12" s="63"/>
      <c r="V12" s="63"/>
      <c r="W12" s="51" t="str">
        <f>'1408'!$P10</f>
        <v>On time</v>
      </c>
      <c r="X12" s="51" t="str">
        <f>'1508'!$P10</f>
        <v>On time</v>
      </c>
      <c r="Y12" s="51" t="str">
        <f>'1608'!$P10</f>
        <v>On time</v>
      </c>
      <c r="Z12" s="51" t="str">
        <f>'1708'!$P10</f>
        <v>On time</v>
      </c>
      <c r="AA12" s="51" t="str">
        <f>'1808'!$P10</f>
        <v>On time</v>
      </c>
      <c r="AB12" s="63"/>
      <c r="AC12" s="63"/>
      <c r="AD12" s="51" t="str">
        <f>'2108'!$P10</f>
        <v>On time</v>
      </c>
      <c r="AE12" s="51" t="str">
        <f>'2208'!$P10</f>
        <v>On time</v>
      </c>
      <c r="AF12" s="51" t="str">
        <f>'2308'!$P10</f>
        <v>On time</v>
      </c>
      <c r="AG12" s="51" t="str">
        <f>'2408'!$P10</f>
        <v>On time</v>
      </c>
      <c r="AH12" s="51" t="str">
        <f>'2508'!$P10</f>
        <v>On time</v>
      </c>
      <c r="AI12" s="63"/>
      <c r="AJ12" s="63"/>
      <c r="AK12" s="51" t="str">
        <f>'2808'!$P10</f>
        <v>On time</v>
      </c>
      <c r="AL12" s="51" t="str">
        <f>'2908'!$P10</f>
        <v>On time</v>
      </c>
      <c r="AM12" s="51" t="str">
        <f>'3008'!$P10</f>
        <v>On time</v>
      </c>
      <c r="AN12" s="51" t="str">
        <f>'3108'!$P10</f>
        <v>On time</v>
      </c>
    </row>
    <row r="13" spans="1:40">
      <c r="A13" s="9" t="s">
        <v>38</v>
      </c>
      <c r="B13" s="10" t="s">
        <v>39</v>
      </c>
      <c r="C13" s="11" t="s">
        <v>40</v>
      </c>
      <c r="D13" s="11" t="s">
        <v>12</v>
      </c>
      <c r="E13" s="12" t="s">
        <v>13</v>
      </c>
      <c r="F13" s="11" t="s">
        <v>26</v>
      </c>
      <c r="G13" s="11">
        <f t="shared" si="2"/>
        <v>19</v>
      </c>
      <c r="H13" s="11">
        <f t="shared" si="0"/>
        <v>0</v>
      </c>
      <c r="I13" s="11">
        <f t="shared" si="1"/>
        <v>19</v>
      </c>
      <c r="J13" s="51" t="str">
        <f>'0108'!$P11</f>
        <v>On time</v>
      </c>
      <c r="K13" s="51" t="str">
        <f>'0208'!$P11</f>
        <v>On time</v>
      </c>
      <c r="L13" s="51" t="str">
        <f>'0308'!$P11</f>
        <v>On time</v>
      </c>
      <c r="M13" s="51" t="str">
        <f>'0408'!$P11</f>
        <v>On time</v>
      </c>
      <c r="N13" s="63"/>
      <c r="O13" s="63"/>
      <c r="P13" s="51" t="str">
        <f>'0708'!$P11</f>
        <v>On time</v>
      </c>
      <c r="Q13" s="51" t="str">
        <f>'0808'!$P11</f>
        <v>On time</v>
      </c>
      <c r="R13" s="63"/>
      <c r="S13" s="51" t="str">
        <f>'1008'!$P11</f>
        <v>On time</v>
      </c>
      <c r="T13" s="51" t="str">
        <f>'1108'!$P11</f>
        <v>On time</v>
      </c>
      <c r="U13" s="63"/>
      <c r="V13" s="63"/>
      <c r="W13" s="51" t="str">
        <f>'1408'!$P11</f>
        <v>On time</v>
      </c>
      <c r="X13" s="51" t="str">
        <f>'1508'!$P11</f>
        <v>On time</v>
      </c>
      <c r="Y13" s="51" t="str">
        <f>'1608'!$P11</f>
        <v>On time</v>
      </c>
      <c r="Z13" s="51" t="str">
        <f>'1708'!$P11</f>
        <v>On time</v>
      </c>
      <c r="AA13" s="51" t="str">
        <f>'1808'!$P11</f>
        <v>On time</v>
      </c>
      <c r="AB13" s="63"/>
      <c r="AC13" s="63"/>
      <c r="AD13" s="51" t="str">
        <f>'2108'!$P11</f>
        <v>On time</v>
      </c>
      <c r="AE13" s="51" t="str">
        <f>'2208'!$P11</f>
        <v>On time</v>
      </c>
      <c r="AF13" s="51" t="str">
        <f>'2308'!$P11</f>
        <v>On time</v>
      </c>
      <c r="AG13" s="51" t="str">
        <f>'2408'!$P11</f>
        <v>On time</v>
      </c>
      <c r="AH13" s="51" t="str">
        <f>'2508'!$P11</f>
        <v>On time</v>
      </c>
      <c r="AI13" s="63"/>
      <c r="AJ13" s="63"/>
      <c r="AK13" s="51" t="str">
        <f>'2808'!$P11</f>
        <v>On time</v>
      </c>
      <c r="AL13" s="51" t="str">
        <f>'2908'!$P11</f>
        <v>On time</v>
      </c>
      <c r="AM13" s="51" t="str">
        <f>'3008'!$P11</f>
        <v>On time</v>
      </c>
      <c r="AN13" s="51" t="str">
        <f>'3108'!$P11</f>
        <v>On time</v>
      </c>
    </row>
    <row r="14" spans="1:40">
      <c r="A14" s="9" t="s">
        <v>41</v>
      </c>
      <c r="B14" s="10" t="s">
        <v>42</v>
      </c>
      <c r="C14" s="11" t="s">
        <v>40</v>
      </c>
      <c r="D14" s="11" t="s">
        <v>12</v>
      </c>
      <c r="E14" s="12" t="s">
        <v>13</v>
      </c>
      <c r="F14" s="11" t="s">
        <v>26</v>
      </c>
      <c r="G14" s="11">
        <f t="shared" si="2"/>
        <v>19</v>
      </c>
      <c r="H14" s="11">
        <f t="shared" si="0"/>
        <v>0</v>
      </c>
      <c r="I14" s="11">
        <f t="shared" si="1"/>
        <v>19</v>
      </c>
      <c r="J14" s="51" t="str">
        <f>'0108'!$P12</f>
        <v>On time</v>
      </c>
      <c r="K14" s="51" t="str">
        <f>'0208'!$P12</f>
        <v>On time</v>
      </c>
      <c r="L14" s="51" t="str">
        <f>'0308'!$P12</f>
        <v>On time</v>
      </c>
      <c r="M14" s="51" t="str">
        <f>'0408'!$P12</f>
        <v>On time</v>
      </c>
      <c r="N14" s="63"/>
      <c r="O14" s="63"/>
      <c r="P14" s="51" t="str">
        <f>'0708'!$P12</f>
        <v>On time</v>
      </c>
      <c r="Q14" s="51" t="str">
        <f>'0808'!$P12</f>
        <v>On time</v>
      </c>
      <c r="R14" s="63"/>
      <c r="S14" s="51" t="str">
        <f>'1008'!$P12</f>
        <v>On time</v>
      </c>
      <c r="T14" s="51" t="str">
        <f>'1108'!$P12</f>
        <v>On time</v>
      </c>
      <c r="U14" s="63"/>
      <c r="V14" s="63"/>
      <c r="W14" s="51" t="str">
        <f>'1408'!$P12</f>
        <v>On time</v>
      </c>
      <c r="X14" s="51" t="str">
        <f>'1508'!$P12</f>
        <v>On time</v>
      </c>
      <c r="Y14" s="51" t="str">
        <f>'1608'!$P12</f>
        <v>On time</v>
      </c>
      <c r="Z14" s="51" t="str">
        <f>'1708'!$P12</f>
        <v>On time</v>
      </c>
      <c r="AA14" s="51" t="str">
        <f>'1808'!$P12</f>
        <v>On time</v>
      </c>
      <c r="AB14" s="63"/>
      <c r="AC14" s="63"/>
      <c r="AD14" s="51" t="str">
        <f>'2108'!$P12</f>
        <v>On time</v>
      </c>
      <c r="AE14" s="51" t="str">
        <f>'2208'!$P12</f>
        <v>On time</v>
      </c>
      <c r="AF14" s="51" t="str">
        <f>'2308'!$P12</f>
        <v>On time</v>
      </c>
      <c r="AG14" s="51" t="str">
        <f>'2408'!$P12</f>
        <v>On time</v>
      </c>
      <c r="AH14" s="51" t="str">
        <f>'2508'!$P12</f>
        <v>On time</v>
      </c>
      <c r="AI14" s="63"/>
      <c r="AJ14" s="63"/>
      <c r="AK14" s="51" t="str">
        <f>'2808'!$P12</f>
        <v>On time</v>
      </c>
      <c r="AL14" s="51" t="str">
        <f>'2908'!$P12</f>
        <v>On time</v>
      </c>
      <c r="AM14" s="51" t="str">
        <f>'3008'!$P12</f>
        <v>On time</v>
      </c>
      <c r="AN14" s="51" t="str">
        <f>'3108'!$P12</f>
        <v>On time</v>
      </c>
    </row>
    <row r="15" spans="1:40">
      <c r="A15" s="9" t="s">
        <v>43</v>
      </c>
      <c r="B15" s="10" t="s">
        <v>44</v>
      </c>
      <c r="C15" s="11" t="s">
        <v>45</v>
      </c>
      <c r="D15" s="11" t="s">
        <v>12</v>
      </c>
      <c r="E15" s="12" t="s">
        <v>13</v>
      </c>
      <c r="F15" s="11" t="s">
        <v>26</v>
      </c>
      <c r="G15" s="11">
        <f t="shared" si="2"/>
        <v>19</v>
      </c>
      <c r="H15" s="11">
        <f t="shared" si="0"/>
        <v>0</v>
      </c>
      <c r="I15" s="11">
        <f t="shared" si="1"/>
        <v>19</v>
      </c>
      <c r="J15" s="51" t="str">
        <f>'0108'!$P13</f>
        <v>On time</v>
      </c>
      <c r="K15" s="51" t="str">
        <f>'0208'!$P13</f>
        <v>On time</v>
      </c>
      <c r="L15" s="51" t="str">
        <f>'0308'!$P13</f>
        <v>On time</v>
      </c>
      <c r="M15" s="51" t="str">
        <f>'0408'!$P13</f>
        <v>On time</v>
      </c>
      <c r="N15" s="63"/>
      <c r="O15" s="63"/>
      <c r="P15" s="51" t="str">
        <f>'0708'!$P13</f>
        <v>On time</v>
      </c>
      <c r="Q15" s="51" t="str">
        <f>'0808'!$P13</f>
        <v>On time</v>
      </c>
      <c r="R15" s="63"/>
      <c r="S15" s="51" t="str">
        <f>'1008'!$P13</f>
        <v>On time</v>
      </c>
      <c r="T15" s="51" t="str">
        <f>'1108'!$P13</f>
        <v>On time</v>
      </c>
      <c r="U15" s="63"/>
      <c r="V15" s="63"/>
      <c r="W15" s="51" t="str">
        <f>'1408'!$P13</f>
        <v>On time</v>
      </c>
      <c r="X15" s="51" t="str">
        <f>'1508'!$P13</f>
        <v>On time</v>
      </c>
      <c r="Y15" s="51" t="str">
        <f>'1608'!$P13</f>
        <v>On time</v>
      </c>
      <c r="Z15" s="51" t="str">
        <f>'1708'!$P13</f>
        <v>On time</v>
      </c>
      <c r="AA15" s="51" t="str">
        <f>'1808'!$P13</f>
        <v>On time</v>
      </c>
      <c r="AB15" s="63"/>
      <c r="AC15" s="63"/>
      <c r="AD15" s="51" t="str">
        <f>'2108'!$P13</f>
        <v>On time</v>
      </c>
      <c r="AE15" s="51" t="str">
        <f>'2208'!$P13</f>
        <v>On time</v>
      </c>
      <c r="AF15" s="51" t="str">
        <f>'2308'!$P13</f>
        <v>On time</v>
      </c>
      <c r="AG15" s="51" t="str">
        <f>'2408'!$P13</f>
        <v>On time</v>
      </c>
      <c r="AH15" s="51" t="str">
        <f>'2508'!$P13</f>
        <v>On time</v>
      </c>
      <c r="AI15" s="63"/>
      <c r="AJ15" s="63"/>
      <c r="AK15" s="51" t="str">
        <f>'2808'!$P13</f>
        <v>On time</v>
      </c>
      <c r="AL15" s="51" t="str">
        <f>'2908'!$P13</f>
        <v>On time</v>
      </c>
      <c r="AM15" s="51" t="str">
        <f>'3008'!$P13</f>
        <v>On time</v>
      </c>
      <c r="AN15" s="51" t="str">
        <f>'3108'!$P13</f>
        <v>On time</v>
      </c>
    </row>
    <row r="16" spans="1:40">
      <c r="A16" s="9" t="s">
        <v>46</v>
      </c>
      <c r="B16" s="10" t="s">
        <v>47</v>
      </c>
      <c r="C16" s="11" t="s">
        <v>48</v>
      </c>
      <c r="D16" s="11" t="s">
        <v>12</v>
      </c>
      <c r="E16" s="12" t="s">
        <v>13</v>
      </c>
      <c r="F16" s="11" t="s">
        <v>26</v>
      </c>
      <c r="G16" s="11">
        <f t="shared" si="2"/>
        <v>19</v>
      </c>
      <c r="H16" s="11">
        <f t="shared" si="0"/>
        <v>0</v>
      </c>
      <c r="I16" s="11">
        <f t="shared" si="1"/>
        <v>19</v>
      </c>
      <c r="J16" s="51" t="str">
        <f>'0108'!$P14</f>
        <v>On time</v>
      </c>
      <c r="K16" s="51" t="str">
        <f>'0208'!$P14</f>
        <v>On time</v>
      </c>
      <c r="L16" s="51" t="str">
        <f>'0308'!$P14</f>
        <v>On time</v>
      </c>
      <c r="M16" s="51" t="str">
        <f>'0408'!$P14</f>
        <v>On time</v>
      </c>
      <c r="N16" s="63"/>
      <c r="O16" s="63"/>
      <c r="P16" s="51" t="str">
        <f>'0708'!$P14</f>
        <v>On time</v>
      </c>
      <c r="Q16" s="51" t="str">
        <f>'0808'!$P14</f>
        <v>On time</v>
      </c>
      <c r="R16" s="63"/>
      <c r="S16" s="51" t="str">
        <f>'1008'!$P14</f>
        <v>On time</v>
      </c>
      <c r="T16" s="51" t="str">
        <f>'1108'!$P14</f>
        <v>On time</v>
      </c>
      <c r="U16" s="63"/>
      <c r="V16" s="63"/>
      <c r="W16" s="51" t="str">
        <f>'1408'!$P14</f>
        <v>On time</v>
      </c>
      <c r="X16" s="51" t="str">
        <f>'1508'!$P14</f>
        <v>On time</v>
      </c>
      <c r="Y16" s="51" t="str">
        <f>'1608'!$P14</f>
        <v>On time</v>
      </c>
      <c r="Z16" s="51" t="str">
        <f>'1708'!$P14</f>
        <v>On time</v>
      </c>
      <c r="AA16" s="51" t="str">
        <f>'1808'!$P14</f>
        <v>On time</v>
      </c>
      <c r="AB16" s="63"/>
      <c r="AC16" s="63"/>
      <c r="AD16" s="51" t="str">
        <f>'2108'!$P14</f>
        <v>On time</v>
      </c>
      <c r="AE16" s="51" t="str">
        <f>'2208'!$P14</f>
        <v>On time</v>
      </c>
      <c r="AF16" s="51" t="str">
        <f>'2308'!$P14</f>
        <v>On time</v>
      </c>
      <c r="AG16" s="51" t="str">
        <f>'2408'!$P14</f>
        <v>On time</v>
      </c>
      <c r="AH16" s="51" t="str">
        <f>'2508'!$P14</f>
        <v>On time</v>
      </c>
      <c r="AI16" s="63"/>
      <c r="AJ16" s="63"/>
      <c r="AK16" s="51" t="str">
        <f>'2808'!$P14</f>
        <v>On time</v>
      </c>
      <c r="AL16" s="51" t="str">
        <f>'2908'!$P14</f>
        <v>On time</v>
      </c>
      <c r="AM16" s="51" t="str">
        <f>'3008'!$P14</f>
        <v>On time</v>
      </c>
      <c r="AN16" s="51" t="str">
        <f>'3108'!$P14</f>
        <v>On time</v>
      </c>
    </row>
    <row r="17" spans="1:40">
      <c r="A17" s="14" t="s">
        <v>49</v>
      </c>
      <c r="B17" s="15" t="s">
        <v>50</v>
      </c>
      <c r="C17" s="11" t="s">
        <v>48</v>
      </c>
      <c r="D17" s="11" t="s">
        <v>12</v>
      </c>
      <c r="E17" s="12" t="s">
        <v>13</v>
      </c>
      <c r="F17" s="11" t="s">
        <v>26</v>
      </c>
      <c r="G17" s="11">
        <f t="shared" si="2"/>
        <v>19</v>
      </c>
      <c r="H17" s="11">
        <f t="shared" si="0"/>
        <v>0</v>
      </c>
      <c r="I17" s="11">
        <f t="shared" si="1"/>
        <v>19</v>
      </c>
      <c r="J17" s="51" t="str">
        <f>'0108'!$P15</f>
        <v>On time</v>
      </c>
      <c r="K17" s="51" t="str">
        <f>'0208'!$P15</f>
        <v>On time</v>
      </c>
      <c r="L17" s="51" t="str">
        <f>'0308'!$P15</f>
        <v>On time</v>
      </c>
      <c r="M17" s="51" t="str">
        <f>'0408'!$P15</f>
        <v>On time</v>
      </c>
      <c r="N17" s="63"/>
      <c r="O17" s="63"/>
      <c r="P17" s="51" t="str">
        <f>'0708'!$P15</f>
        <v>On time</v>
      </c>
      <c r="Q17" s="51" t="str">
        <f>'0808'!$P15</f>
        <v>On time</v>
      </c>
      <c r="R17" s="63"/>
      <c r="S17" s="51" t="str">
        <f>'1008'!$P15</f>
        <v>On time</v>
      </c>
      <c r="T17" s="51" t="str">
        <f>'1108'!$P15</f>
        <v>On time</v>
      </c>
      <c r="U17" s="63"/>
      <c r="V17" s="63"/>
      <c r="W17" s="51" t="str">
        <f>'1408'!$P15</f>
        <v>On time</v>
      </c>
      <c r="X17" s="51" t="str">
        <f>'1508'!$P15</f>
        <v>On time</v>
      </c>
      <c r="Y17" s="51" t="str">
        <f>'1608'!$P15</f>
        <v>On time</v>
      </c>
      <c r="Z17" s="51" t="str">
        <f>'1708'!$P15</f>
        <v>On time</v>
      </c>
      <c r="AA17" s="51" t="str">
        <f>'1808'!$P15</f>
        <v>On time</v>
      </c>
      <c r="AB17" s="63"/>
      <c r="AC17" s="63"/>
      <c r="AD17" s="51" t="str">
        <f>'2108'!$P15</f>
        <v>On time</v>
      </c>
      <c r="AE17" s="51" t="str">
        <f>'2208'!$P15</f>
        <v>On time</v>
      </c>
      <c r="AF17" s="51" t="str">
        <f>'2308'!$P15</f>
        <v>On time</v>
      </c>
      <c r="AG17" s="51" t="str">
        <f>'2408'!$P15</f>
        <v>On time</v>
      </c>
      <c r="AH17" s="51" t="str">
        <f>'2508'!$P15</f>
        <v>On time</v>
      </c>
      <c r="AI17" s="63"/>
      <c r="AJ17" s="63"/>
      <c r="AK17" s="51" t="str">
        <f>'2808'!$P15</f>
        <v>On time</v>
      </c>
      <c r="AL17" s="51" t="str">
        <f>'2908'!$P15</f>
        <v>On time</v>
      </c>
      <c r="AM17" s="51" t="str">
        <f>'3008'!$P15</f>
        <v>On time</v>
      </c>
      <c r="AN17" s="51" t="str">
        <f>'3108'!$P15</f>
        <v>On time</v>
      </c>
    </row>
    <row r="18" spans="1:40">
      <c r="A18" s="9" t="s">
        <v>51</v>
      </c>
      <c r="B18" s="10" t="s">
        <v>52</v>
      </c>
      <c r="C18" s="11" t="s">
        <v>53</v>
      </c>
      <c r="D18" s="11" t="s">
        <v>54</v>
      </c>
      <c r="E18" s="12" t="s">
        <v>13</v>
      </c>
      <c r="F18" s="11" t="s">
        <v>55</v>
      </c>
      <c r="G18" s="11">
        <f t="shared" si="2"/>
        <v>19</v>
      </c>
      <c r="H18" s="11">
        <f t="shared" si="0"/>
        <v>0</v>
      </c>
      <c r="I18" s="11">
        <f t="shared" si="1"/>
        <v>19</v>
      </c>
      <c r="J18" s="51" t="str">
        <f>'0108'!$P16</f>
        <v>On time</v>
      </c>
      <c r="K18" s="51" t="str">
        <f>'0208'!$P16</f>
        <v>On time</v>
      </c>
      <c r="L18" s="51" t="str">
        <f>'0308'!$P16</f>
        <v>On time</v>
      </c>
      <c r="M18" s="51" t="str">
        <f>'0408'!$P16</f>
        <v>On time</v>
      </c>
      <c r="N18" s="63"/>
      <c r="O18" s="63"/>
      <c r="P18" s="51" t="str">
        <f>'0708'!$P16</f>
        <v>On time</v>
      </c>
      <c r="Q18" s="51" t="str">
        <f>'0808'!$P16</f>
        <v>On time</v>
      </c>
      <c r="R18" s="63"/>
      <c r="S18" s="51" t="str">
        <f>'1008'!$P16</f>
        <v>On time</v>
      </c>
      <c r="T18" s="51" t="str">
        <f>'1108'!$P16</f>
        <v>On time</v>
      </c>
      <c r="U18" s="63"/>
      <c r="V18" s="63"/>
      <c r="W18" s="51" t="str">
        <f>'1408'!$P16</f>
        <v>On time</v>
      </c>
      <c r="X18" s="51" t="str">
        <f>'1508'!$P16</f>
        <v>On time</v>
      </c>
      <c r="Y18" s="51" t="str">
        <f>'1608'!$P16</f>
        <v>On time</v>
      </c>
      <c r="Z18" s="51" t="str">
        <f>'1708'!$P16</f>
        <v>On time</v>
      </c>
      <c r="AA18" s="51" t="str">
        <f>'1808'!$P16</f>
        <v>On time</v>
      </c>
      <c r="AB18" s="63"/>
      <c r="AC18" s="63"/>
      <c r="AD18" s="51" t="str">
        <f>'2108'!$P16</f>
        <v>On time</v>
      </c>
      <c r="AE18" s="51" t="str">
        <f>'2208'!$P16</f>
        <v>On time</v>
      </c>
      <c r="AF18" s="51" t="str">
        <f>'2308'!$P16</f>
        <v>On time</v>
      </c>
      <c r="AG18" s="51" t="str">
        <f>'2408'!$P16</f>
        <v>On time</v>
      </c>
      <c r="AH18" s="51" t="str">
        <f>'2508'!$P16</f>
        <v>On time</v>
      </c>
      <c r="AI18" s="63"/>
      <c r="AJ18" s="63"/>
      <c r="AK18" s="51" t="str">
        <f>'2808'!$P16</f>
        <v>On time</v>
      </c>
      <c r="AL18" s="51" t="str">
        <f>'2908'!$P16</f>
        <v>On time</v>
      </c>
      <c r="AM18" s="51" t="str">
        <f>'3008'!$P16</f>
        <v>On time</v>
      </c>
      <c r="AN18" s="51" t="str">
        <f>'3108'!$P16</f>
        <v>On time</v>
      </c>
    </row>
    <row r="19" spans="1:40">
      <c r="A19" s="9" t="s">
        <v>56</v>
      </c>
      <c r="B19" s="10" t="s">
        <v>57</v>
      </c>
      <c r="C19" s="11" t="s">
        <v>58</v>
      </c>
      <c r="D19" s="11" t="s">
        <v>54</v>
      </c>
      <c r="E19" s="12" t="s">
        <v>13</v>
      </c>
      <c r="F19" s="11" t="s">
        <v>55</v>
      </c>
      <c r="G19" s="11">
        <f t="shared" si="2"/>
        <v>19</v>
      </c>
      <c r="H19" s="11">
        <f t="shared" si="0"/>
        <v>0</v>
      </c>
      <c r="I19" s="11">
        <f t="shared" si="1"/>
        <v>19</v>
      </c>
      <c r="J19" s="51" t="str">
        <f>'0108'!$P17</f>
        <v>On time</v>
      </c>
      <c r="K19" s="51" t="str">
        <f>'0208'!$P17</f>
        <v>On time</v>
      </c>
      <c r="L19" s="51" t="str">
        <f>'0308'!$P17</f>
        <v>On time</v>
      </c>
      <c r="M19" s="51" t="str">
        <f>'0408'!$P17</f>
        <v>On time</v>
      </c>
      <c r="N19" s="63"/>
      <c r="O19" s="63"/>
      <c r="P19" s="51" t="str">
        <f>'0708'!$P17</f>
        <v>On time</v>
      </c>
      <c r="Q19" s="51" t="str">
        <f>'0808'!$P17</f>
        <v>On time</v>
      </c>
      <c r="R19" s="63"/>
      <c r="S19" s="51" t="str">
        <f>'1008'!$P17</f>
        <v>On time</v>
      </c>
      <c r="T19" s="51" t="str">
        <f>'1108'!$P17</f>
        <v>On time</v>
      </c>
      <c r="U19" s="63"/>
      <c r="V19" s="63"/>
      <c r="W19" s="51" t="str">
        <f>'1408'!$P17</f>
        <v>On time</v>
      </c>
      <c r="X19" s="51" t="str">
        <f>'1508'!$P17</f>
        <v>On time</v>
      </c>
      <c r="Y19" s="51" t="str">
        <f>'1608'!$P17</f>
        <v>On time</v>
      </c>
      <c r="Z19" s="51" t="str">
        <f>'1708'!$P17</f>
        <v>On time</v>
      </c>
      <c r="AA19" s="51" t="str">
        <f>'1808'!$P17</f>
        <v>On time</v>
      </c>
      <c r="AB19" s="63"/>
      <c r="AC19" s="63"/>
      <c r="AD19" s="51" t="str">
        <f>'2108'!$P17</f>
        <v>On time</v>
      </c>
      <c r="AE19" s="51" t="str">
        <f>'2208'!$P17</f>
        <v>On time</v>
      </c>
      <c r="AF19" s="51" t="str">
        <f>'2308'!$P17</f>
        <v>On time</v>
      </c>
      <c r="AG19" s="51" t="str">
        <f>'2408'!$P17</f>
        <v>On time</v>
      </c>
      <c r="AH19" s="51" t="str">
        <f>'2508'!$P17</f>
        <v>On time</v>
      </c>
      <c r="AI19" s="63"/>
      <c r="AJ19" s="63"/>
      <c r="AK19" s="51" t="str">
        <f>'2808'!$P17</f>
        <v>On time</v>
      </c>
      <c r="AL19" s="51" t="str">
        <f>'2908'!$P17</f>
        <v>On time</v>
      </c>
      <c r="AM19" s="51" t="str">
        <f>'3008'!$P17</f>
        <v>On time</v>
      </c>
      <c r="AN19" s="51" t="str">
        <f>'3108'!$P17</f>
        <v>On time</v>
      </c>
    </row>
    <row r="20" spans="1:40">
      <c r="A20" s="9" t="s">
        <v>59</v>
      </c>
      <c r="B20" s="10" t="s">
        <v>60</v>
      </c>
      <c r="C20" s="11" t="s">
        <v>61</v>
      </c>
      <c r="D20" s="11" t="s">
        <v>54</v>
      </c>
      <c r="E20" s="12" t="s">
        <v>13</v>
      </c>
      <c r="F20" s="11" t="s">
        <v>55</v>
      </c>
      <c r="G20" s="11">
        <f t="shared" si="2"/>
        <v>19</v>
      </c>
      <c r="H20" s="11">
        <f t="shared" si="0"/>
        <v>0</v>
      </c>
      <c r="I20" s="11">
        <f t="shared" si="1"/>
        <v>19</v>
      </c>
      <c r="J20" s="51" t="str">
        <f>'0108'!$P18</f>
        <v>On time</v>
      </c>
      <c r="K20" s="51" t="str">
        <f>'0208'!$P18</f>
        <v>On time</v>
      </c>
      <c r="L20" s="51" t="str">
        <f>'0308'!$P18</f>
        <v>On time</v>
      </c>
      <c r="M20" s="51" t="str">
        <f>'0408'!$P18</f>
        <v>On time</v>
      </c>
      <c r="N20" s="63"/>
      <c r="O20" s="63"/>
      <c r="P20" s="51" t="str">
        <f>'0708'!$P18</f>
        <v>On time</v>
      </c>
      <c r="Q20" s="51" t="str">
        <f>'0808'!$P18</f>
        <v>On time</v>
      </c>
      <c r="R20" s="63"/>
      <c r="S20" s="51" t="str">
        <f>'1008'!$P18</f>
        <v>On time</v>
      </c>
      <c r="T20" s="51" t="str">
        <f>'1108'!$P18</f>
        <v>On time</v>
      </c>
      <c r="U20" s="63"/>
      <c r="V20" s="63"/>
      <c r="W20" s="51" t="str">
        <f>'1408'!$P18</f>
        <v>On time</v>
      </c>
      <c r="X20" s="51" t="str">
        <f>'1508'!$P18</f>
        <v>On time</v>
      </c>
      <c r="Y20" s="51" t="str">
        <f>'1608'!$P18</f>
        <v>On time</v>
      </c>
      <c r="Z20" s="51" t="str">
        <f>'1708'!$P18</f>
        <v>On time</v>
      </c>
      <c r="AA20" s="51" t="str">
        <f>'1808'!$P18</f>
        <v>On time</v>
      </c>
      <c r="AB20" s="63"/>
      <c r="AC20" s="63"/>
      <c r="AD20" s="51" t="str">
        <f>'2108'!$P18</f>
        <v>On time</v>
      </c>
      <c r="AE20" s="51" t="str">
        <f>'2208'!$P18</f>
        <v>On time</v>
      </c>
      <c r="AF20" s="51" t="str">
        <f>'2308'!$P18</f>
        <v>On time</v>
      </c>
      <c r="AG20" s="51" t="str">
        <f>'2408'!$P18</f>
        <v>On time</v>
      </c>
      <c r="AH20" s="51" t="str">
        <f>'2508'!$P18</f>
        <v>On time</v>
      </c>
      <c r="AI20" s="63"/>
      <c r="AJ20" s="63"/>
      <c r="AK20" s="51" t="str">
        <f>'2808'!$P18</f>
        <v>On time</v>
      </c>
      <c r="AL20" s="51" t="str">
        <f>'2908'!$P18</f>
        <v>On time</v>
      </c>
      <c r="AM20" s="51" t="str">
        <f>'3008'!$P18</f>
        <v>On time</v>
      </c>
      <c r="AN20" s="51" t="str">
        <f>'3108'!$P18</f>
        <v>On time</v>
      </c>
    </row>
    <row r="21" spans="1:40">
      <c r="A21" s="9" t="s">
        <v>62</v>
      </c>
      <c r="B21" s="10" t="s">
        <v>63</v>
      </c>
      <c r="C21" s="11" t="s">
        <v>64</v>
      </c>
      <c r="D21" s="11" t="s">
        <v>54</v>
      </c>
      <c r="E21" s="12" t="s">
        <v>13</v>
      </c>
      <c r="F21" s="11" t="s">
        <v>55</v>
      </c>
      <c r="G21" s="11">
        <f t="shared" si="2"/>
        <v>19</v>
      </c>
      <c r="H21" s="11">
        <f t="shared" si="0"/>
        <v>0</v>
      </c>
      <c r="I21" s="11">
        <f t="shared" si="1"/>
        <v>19</v>
      </c>
      <c r="J21" s="51" t="str">
        <f>'0108'!$P19</f>
        <v>On time</v>
      </c>
      <c r="K21" s="51" t="str">
        <f>'0208'!$P19</f>
        <v>On time</v>
      </c>
      <c r="L21" s="51" t="str">
        <f>'0308'!$P19</f>
        <v>On time</v>
      </c>
      <c r="M21" s="51" t="str">
        <f>'0408'!$P19</f>
        <v>On time</v>
      </c>
      <c r="N21" s="63"/>
      <c r="O21" s="63"/>
      <c r="P21" s="51" t="str">
        <f>'0708'!$P19</f>
        <v>On time</v>
      </c>
      <c r="Q21" s="51" t="str">
        <f>'0808'!$P19</f>
        <v>On time</v>
      </c>
      <c r="R21" s="63"/>
      <c r="S21" s="51" t="str">
        <f>'1008'!$P19</f>
        <v>On time</v>
      </c>
      <c r="T21" s="51" t="str">
        <f>'1108'!$P19</f>
        <v>On time</v>
      </c>
      <c r="U21" s="63"/>
      <c r="V21" s="63"/>
      <c r="W21" s="51" t="str">
        <f>'1408'!$P19</f>
        <v>On time</v>
      </c>
      <c r="X21" s="51" t="str">
        <f>'1508'!$P19</f>
        <v>On time</v>
      </c>
      <c r="Y21" s="51" t="str">
        <f>'1608'!$P19</f>
        <v>On time</v>
      </c>
      <c r="Z21" s="51" t="str">
        <f>'1708'!$P19</f>
        <v>On time</v>
      </c>
      <c r="AA21" s="51" t="str">
        <f>'1808'!$P19</f>
        <v>On time</v>
      </c>
      <c r="AB21" s="63"/>
      <c r="AC21" s="63"/>
      <c r="AD21" s="51" t="str">
        <f>'2108'!$P19</f>
        <v>On time</v>
      </c>
      <c r="AE21" s="51" t="str">
        <f>'2208'!$P19</f>
        <v>On time</v>
      </c>
      <c r="AF21" s="51" t="str">
        <f>'2308'!$P19</f>
        <v>On time</v>
      </c>
      <c r="AG21" s="51" t="str">
        <f>'2408'!$P19</f>
        <v>On time</v>
      </c>
      <c r="AH21" s="51" t="str">
        <f>'2508'!$P19</f>
        <v>On time</v>
      </c>
      <c r="AI21" s="63"/>
      <c r="AJ21" s="63"/>
      <c r="AK21" s="51" t="str">
        <f>'2808'!$P19</f>
        <v>On time</v>
      </c>
      <c r="AL21" s="51" t="str">
        <f>'2908'!$P19</f>
        <v>On time</v>
      </c>
      <c r="AM21" s="51" t="str">
        <f>'3008'!$P19</f>
        <v>On time</v>
      </c>
      <c r="AN21" s="51" t="str">
        <f>'3108'!$P19</f>
        <v>On time</v>
      </c>
    </row>
    <row r="22" spans="1:40">
      <c r="A22" s="9" t="s">
        <v>65</v>
      </c>
      <c r="B22" s="10" t="s">
        <v>66</v>
      </c>
      <c r="C22" s="11" t="s">
        <v>67</v>
      </c>
      <c r="D22" s="11" t="s">
        <v>54</v>
      </c>
      <c r="E22" s="12" t="s">
        <v>13</v>
      </c>
      <c r="F22" s="11" t="s">
        <v>55</v>
      </c>
      <c r="G22" s="11">
        <f t="shared" si="2"/>
        <v>19</v>
      </c>
      <c r="H22" s="11">
        <f t="shared" si="0"/>
        <v>0</v>
      </c>
      <c r="I22" s="11">
        <f t="shared" si="1"/>
        <v>19</v>
      </c>
      <c r="J22" s="51" t="str">
        <f>'0108'!$P20</f>
        <v>On time</v>
      </c>
      <c r="K22" s="51" t="str">
        <f>'0208'!$P20</f>
        <v>On time</v>
      </c>
      <c r="L22" s="51" t="str">
        <f>'0308'!$P20</f>
        <v>On time</v>
      </c>
      <c r="M22" s="51" t="str">
        <f>'0408'!$P20</f>
        <v>On time</v>
      </c>
      <c r="N22" s="63"/>
      <c r="O22" s="63"/>
      <c r="P22" s="51" t="str">
        <f>'0708'!$P20</f>
        <v>On time</v>
      </c>
      <c r="Q22" s="51" t="str">
        <f>'0808'!$P20</f>
        <v>On time</v>
      </c>
      <c r="R22" s="63"/>
      <c r="S22" s="51" t="str">
        <f>'1008'!$P20</f>
        <v>On time</v>
      </c>
      <c r="T22" s="51" t="str">
        <f>'1108'!$P20</f>
        <v>On time</v>
      </c>
      <c r="U22" s="63"/>
      <c r="V22" s="63"/>
      <c r="W22" s="51" t="str">
        <f>'1408'!$P20</f>
        <v>On time</v>
      </c>
      <c r="X22" s="51" t="str">
        <f>'1508'!$P20</f>
        <v>On time</v>
      </c>
      <c r="Y22" s="51" t="str">
        <f>'1608'!$P20</f>
        <v>On time</v>
      </c>
      <c r="Z22" s="51" t="str">
        <f>'1708'!$P20</f>
        <v>On time</v>
      </c>
      <c r="AA22" s="51" t="str">
        <f>'1808'!$P20</f>
        <v>On time</v>
      </c>
      <c r="AB22" s="63"/>
      <c r="AC22" s="63"/>
      <c r="AD22" s="51" t="str">
        <f>'2108'!$P20</f>
        <v>On time</v>
      </c>
      <c r="AE22" s="51" t="str">
        <f>'2208'!$P20</f>
        <v>On time</v>
      </c>
      <c r="AF22" s="51" t="str">
        <f>'2308'!$P20</f>
        <v>On time</v>
      </c>
      <c r="AG22" s="51" t="str">
        <f>'2408'!$P20</f>
        <v>On time</v>
      </c>
      <c r="AH22" s="51" t="str">
        <f>'2508'!$P20</f>
        <v>On time</v>
      </c>
      <c r="AI22" s="63"/>
      <c r="AJ22" s="63"/>
      <c r="AK22" s="51" t="str">
        <f>'2808'!$P20</f>
        <v>On time</v>
      </c>
      <c r="AL22" s="51" t="str">
        <f>'2908'!$P20</f>
        <v>On time</v>
      </c>
      <c r="AM22" s="51" t="str">
        <f>'3008'!$P20</f>
        <v>On time</v>
      </c>
      <c r="AN22" s="51" t="str">
        <f>'3108'!$P20</f>
        <v>On time</v>
      </c>
    </row>
    <row r="23" spans="1:40">
      <c r="A23" s="9" t="s">
        <v>68</v>
      </c>
      <c r="B23" s="10" t="s">
        <v>69</v>
      </c>
      <c r="C23" s="11" t="s">
        <v>70</v>
      </c>
      <c r="D23" s="11" t="s">
        <v>54</v>
      </c>
      <c r="E23" s="12" t="s">
        <v>13</v>
      </c>
      <c r="F23" s="11" t="s">
        <v>55</v>
      </c>
      <c r="G23" s="11">
        <f t="shared" si="2"/>
        <v>19</v>
      </c>
      <c r="H23" s="11">
        <f t="shared" si="0"/>
        <v>0</v>
      </c>
      <c r="I23" s="11">
        <f t="shared" si="1"/>
        <v>19</v>
      </c>
      <c r="J23" s="51" t="str">
        <f>'0108'!$P21</f>
        <v>On time</v>
      </c>
      <c r="K23" s="51" t="str">
        <f>'0208'!$P21</f>
        <v>On time</v>
      </c>
      <c r="L23" s="51" t="str">
        <f>'0308'!$P21</f>
        <v>On time</v>
      </c>
      <c r="M23" s="51" t="str">
        <f>'0408'!$P21</f>
        <v>On time</v>
      </c>
      <c r="N23" s="63"/>
      <c r="O23" s="63"/>
      <c r="P23" s="51" t="str">
        <f>'0708'!$P21</f>
        <v>On time</v>
      </c>
      <c r="Q23" s="51" t="str">
        <f>'0808'!$P21</f>
        <v>On time</v>
      </c>
      <c r="R23" s="63"/>
      <c r="S23" s="51" t="str">
        <f>'1008'!$P21</f>
        <v>On time</v>
      </c>
      <c r="T23" s="51" t="str">
        <f>'1108'!$P21</f>
        <v>On time</v>
      </c>
      <c r="U23" s="63"/>
      <c r="V23" s="63"/>
      <c r="W23" s="51" t="str">
        <f>'1408'!$P21</f>
        <v>On time</v>
      </c>
      <c r="X23" s="51" t="str">
        <f>'1508'!$P21</f>
        <v>On time</v>
      </c>
      <c r="Y23" s="51" t="str">
        <f>'1608'!$P21</f>
        <v>On time</v>
      </c>
      <c r="Z23" s="51" t="str">
        <f>'1708'!$P21</f>
        <v>On time</v>
      </c>
      <c r="AA23" s="51" t="str">
        <f>'1808'!$P21</f>
        <v>On time</v>
      </c>
      <c r="AB23" s="63"/>
      <c r="AC23" s="63"/>
      <c r="AD23" s="51" t="str">
        <f>'2108'!$P21</f>
        <v>On time</v>
      </c>
      <c r="AE23" s="51" t="str">
        <f>'2208'!$P21</f>
        <v>On time</v>
      </c>
      <c r="AF23" s="51" t="str">
        <f>'2308'!$P21</f>
        <v>On time</v>
      </c>
      <c r="AG23" s="51" t="str">
        <f>'2408'!$P21</f>
        <v>On time</v>
      </c>
      <c r="AH23" s="51" t="str">
        <f>'2508'!$P21</f>
        <v>On time</v>
      </c>
      <c r="AI23" s="63"/>
      <c r="AJ23" s="63"/>
      <c r="AK23" s="51" t="str">
        <f>'2808'!$P21</f>
        <v>On time</v>
      </c>
      <c r="AL23" s="51" t="str">
        <f>'2908'!$P21</f>
        <v>On time</v>
      </c>
      <c r="AM23" s="51" t="str">
        <f>'3008'!$P21</f>
        <v>On time</v>
      </c>
      <c r="AN23" s="51" t="str">
        <f>'3108'!$P21</f>
        <v>On time</v>
      </c>
    </row>
    <row r="24" spans="1:40">
      <c r="A24" s="9" t="s">
        <v>71</v>
      </c>
      <c r="B24" s="10" t="s">
        <v>72</v>
      </c>
      <c r="C24" s="11" t="s">
        <v>73</v>
      </c>
      <c r="D24" s="11" t="s">
        <v>54</v>
      </c>
      <c r="E24" s="12" t="s">
        <v>13</v>
      </c>
      <c r="F24" s="11" t="s">
        <v>55</v>
      </c>
      <c r="G24" s="11">
        <f t="shared" si="2"/>
        <v>19</v>
      </c>
      <c r="H24" s="11">
        <f t="shared" si="0"/>
        <v>0</v>
      </c>
      <c r="I24" s="11">
        <f t="shared" si="1"/>
        <v>19</v>
      </c>
      <c r="J24" s="51" t="str">
        <f>'0108'!$P22</f>
        <v>On time</v>
      </c>
      <c r="K24" s="51" t="str">
        <f>'0208'!$P22</f>
        <v>On time</v>
      </c>
      <c r="L24" s="51" t="str">
        <f>'0308'!$P22</f>
        <v>On time</v>
      </c>
      <c r="M24" s="51" t="str">
        <f>'0408'!$P22</f>
        <v>On time</v>
      </c>
      <c r="N24" s="63"/>
      <c r="O24" s="63"/>
      <c r="P24" s="51" t="str">
        <f>'0708'!$P22</f>
        <v>On time</v>
      </c>
      <c r="Q24" s="51" t="str">
        <f>'0808'!$P22</f>
        <v>On time</v>
      </c>
      <c r="R24" s="63"/>
      <c r="S24" s="51" t="str">
        <f>'1008'!$P22</f>
        <v>On time</v>
      </c>
      <c r="T24" s="51" t="str">
        <f>'1108'!$P22</f>
        <v>On time</v>
      </c>
      <c r="U24" s="63"/>
      <c r="V24" s="63"/>
      <c r="W24" s="51" t="str">
        <f>'1408'!$P22</f>
        <v>On time</v>
      </c>
      <c r="X24" s="51" t="str">
        <f>'1508'!$P22</f>
        <v>On time</v>
      </c>
      <c r="Y24" s="51" t="str">
        <f>'1608'!$P22</f>
        <v>On time</v>
      </c>
      <c r="Z24" s="51" t="str">
        <f>'1708'!$P22</f>
        <v>On time</v>
      </c>
      <c r="AA24" s="51" t="str">
        <f>'1808'!$P22</f>
        <v>On time</v>
      </c>
      <c r="AB24" s="63"/>
      <c r="AC24" s="63"/>
      <c r="AD24" s="51" t="str">
        <f>'2108'!$P22</f>
        <v>On time</v>
      </c>
      <c r="AE24" s="51" t="str">
        <f>'2208'!$P22</f>
        <v>On time</v>
      </c>
      <c r="AF24" s="51" t="str">
        <f>'2308'!$P22</f>
        <v>On time</v>
      </c>
      <c r="AG24" s="51" t="str">
        <f>'2408'!$P22</f>
        <v>On time</v>
      </c>
      <c r="AH24" s="51" t="str">
        <f>'2508'!$P22</f>
        <v>On time</v>
      </c>
      <c r="AI24" s="63"/>
      <c r="AJ24" s="63"/>
      <c r="AK24" s="51" t="str">
        <f>'2808'!$P22</f>
        <v>On time</v>
      </c>
      <c r="AL24" s="51" t="str">
        <f>'2908'!$P22</f>
        <v>On time</v>
      </c>
      <c r="AM24" s="51" t="str">
        <f>'3008'!$P22</f>
        <v>On time</v>
      </c>
      <c r="AN24" s="51" t="str">
        <f>'3108'!$P22</f>
        <v>On time</v>
      </c>
    </row>
    <row r="25" spans="1:40">
      <c r="A25" s="9" t="s">
        <v>74</v>
      </c>
      <c r="B25" s="10" t="s">
        <v>75</v>
      </c>
      <c r="C25" s="11" t="s">
        <v>76</v>
      </c>
      <c r="D25" s="11" t="s">
        <v>54</v>
      </c>
      <c r="E25" s="12" t="s">
        <v>13</v>
      </c>
      <c r="F25" s="11" t="s">
        <v>55</v>
      </c>
      <c r="G25" s="11">
        <f t="shared" si="2"/>
        <v>19</v>
      </c>
      <c r="H25" s="11">
        <f t="shared" si="0"/>
        <v>0</v>
      </c>
      <c r="I25" s="11">
        <f t="shared" si="1"/>
        <v>19</v>
      </c>
      <c r="J25" s="51" t="str">
        <f>'0108'!$P23</f>
        <v>On time</v>
      </c>
      <c r="K25" s="51" t="str">
        <f>'0208'!$P23</f>
        <v>On time</v>
      </c>
      <c r="L25" s="51" t="str">
        <f>'0308'!$P23</f>
        <v>On time</v>
      </c>
      <c r="M25" s="51" t="str">
        <f>'0408'!$P23</f>
        <v>On time</v>
      </c>
      <c r="N25" s="63"/>
      <c r="O25" s="63"/>
      <c r="P25" s="51" t="str">
        <f>'0708'!$P23</f>
        <v>On time</v>
      </c>
      <c r="Q25" s="51" t="str">
        <f>'0808'!$P23</f>
        <v>On time</v>
      </c>
      <c r="R25" s="63"/>
      <c r="S25" s="51" t="str">
        <f>'1008'!$P23</f>
        <v>On time</v>
      </c>
      <c r="T25" s="51" t="str">
        <f>'1108'!$P23</f>
        <v>On time</v>
      </c>
      <c r="U25" s="63"/>
      <c r="V25" s="63"/>
      <c r="W25" s="51" t="str">
        <f>'1408'!$P23</f>
        <v>On time</v>
      </c>
      <c r="X25" s="51" t="str">
        <f>'1508'!$P23</f>
        <v>On time</v>
      </c>
      <c r="Y25" s="51" t="str">
        <f>'1608'!$P23</f>
        <v>On time</v>
      </c>
      <c r="Z25" s="51" t="str">
        <f>'1708'!$P23</f>
        <v>On time</v>
      </c>
      <c r="AA25" s="51" t="str">
        <f>'1808'!$P23</f>
        <v>On time</v>
      </c>
      <c r="AB25" s="63"/>
      <c r="AC25" s="63"/>
      <c r="AD25" s="51" t="str">
        <f>'2108'!$P23</f>
        <v>On time</v>
      </c>
      <c r="AE25" s="51" t="str">
        <f>'2208'!$P23</f>
        <v>On time</v>
      </c>
      <c r="AF25" s="51" t="str">
        <f>'2308'!$P23</f>
        <v>On time</v>
      </c>
      <c r="AG25" s="51" t="str">
        <f>'2408'!$P23</f>
        <v>On time</v>
      </c>
      <c r="AH25" s="51" t="str">
        <f>'2508'!$P23</f>
        <v>On time</v>
      </c>
      <c r="AI25" s="63"/>
      <c r="AJ25" s="63"/>
      <c r="AK25" s="51" t="str">
        <f>'2808'!$P23</f>
        <v>On time</v>
      </c>
      <c r="AL25" s="51" t="str">
        <f>'2908'!$P23</f>
        <v>On time</v>
      </c>
      <c r="AM25" s="51" t="str">
        <f>'3008'!$P23</f>
        <v>On time</v>
      </c>
      <c r="AN25" s="51" t="str">
        <f>'3108'!$P23</f>
        <v>On time</v>
      </c>
    </row>
    <row r="26" spans="1:40">
      <c r="A26" s="9" t="s">
        <v>77</v>
      </c>
      <c r="B26" s="10" t="s">
        <v>78</v>
      </c>
      <c r="C26" s="11" t="s">
        <v>79</v>
      </c>
      <c r="D26" s="11" t="s">
        <v>54</v>
      </c>
      <c r="E26" s="12" t="s">
        <v>13</v>
      </c>
      <c r="F26" s="11" t="s">
        <v>55</v>
      </c>
      <c r="G26" s="11">
        <f t="shared" si="2"/>
        <v>19</v>
      </c>
      <c r="H26" s="11">
        <f t="shared" si="0"/>
        <v>0</v>
      </c>
      <c r="I26" s="11">
        <f t="shared" si="1"/>
        <v>19</v>
      </c>
      <c r="J26" s="51" t="str">
        <f>'0108'!$P24</f>
        <v>On time</v>
      </c>
      <c r="K26" s="51" t="str">
        <f>'0208'!$P24</f>
        <v>On time</v>
      </c>
      <c r="L26" s="51" t="str">
        <f>'0308'!$P24</f>
        <v>On time</v>
      </c>
      <c r="M26" s="51" t="str">
        <f>'0408'!$P24</f>
        <v>On time</v>
      </c>
      <c r="N26" s="63"/>
      <c r="O26" s="63"/>
      <c r="P26" s="51" t="str">
        <f>'0708'!$P24</f>
        <v>On time</v>
      </c>
      <c r="Q26" s="51" t="str">
        <f>'0808'!$P24</f>
        <v>On time</v>
      </c>
      <c r="R26" s="63"/>
      <c r="S26" s="51" t="str">
        <f>'1008'!$P24</f>
        <v>On time</v>
      </c>
      <c r="T26" s="51" t="str">
        <f>'1108'!$P24</f>
        <v>On time</v>
      </c>
      <c r="U26" s="63"/>
      <c r="V26" s="63"/>
      <c r="W26" s="51" t="str">
        <f>'1408'!$P24</f>
        <v>On time</v>
      </c>
      <c r="X26" s="51" t="str">
        <f>'1508'!$P24</f>
        <v>On time</v>
      </c>
      <c r="Y26" s="51" t="str">
        <f>'1608'!$P24</f>
        <v>On time</v>
      </c>
      <c r="Z26" s="51" t="str">
        <f>'1708'!$P24</f>
        <v>On time</v>
      </c>
      <c r="AA26" s="51" t="str">
        <f>'1808'!$P24</f>
        <v>On time</v>
      </c>
      <c r="AB26" s="63"/>
      <c r="AC26" s="63"/>
      <c r="AD26" s="51" t="str">
        <f>'2108'!$P24</f>
        <v>On time</v>
      </c>
      <c r="AE26" s="51" t="str">
        <f>'2208'!$P24</f>
        <v>On time</v>
      </c>
      <c r="AF26" s="51" t="str">
        <f>'2308'!$P24</f>
        <v>On time</v>
      </c>
      <c r="AG26" s="51" t="str">
        <f>'2408'!$P24</f>
        <v>On time</v>
      </c>
      <c r="AH26" s="51" t="str">
        <f>'2508'!$P24</f>
        <v>On time</v>
      </c>
      <c r="AI26" s="63"/>
      <c r="AJ26" s="63"/>
      <c r="AK26" s="51" t="str">
        <f>'2808'!$P24</f>
        <v>On time</v>
      </c>
      <c r="AL26" s="51" t="str">
        <f>'2908'!$P24</f>
        <v>On time</v>
      </c>
      <c r="AM26" s="51" t="str">
        <f>'3008'!$P24</f>
        <v>On time</v>
      </c>
      <c r="AN26" s="51" t="str">
        <f>'3108'!$P24</f>
        <v>On time</v>
      </c>
    </row>
    <row r="27" spans="1:40">
      <c r="A27" s="9" t="s">
        <v>80</v>
      </c>
      <c r="B27" s="10" t="s">
        <v>81</v>
      </c>
      <c r="C27" s="11" t="s">
        <v>82</v>
      </c>
      <c r="D27" s="11" t="s">
        <v>54</v>
      </c>
      <c r="E27" s="12" t="s">
        <v>13</v>
      </c>
      <c r="F27" s="11" t="s">
        <v>55</v>
      </c>
      <c r="G27" s="11">
        <f t="shared" si="2"/>
        <v>19</v>
      </c>
      <c r="H27" s="11">
        <f t="shared" si="0"/>
        <v>0</v>
      </c>
      <c r="I27" s="11">
        <f t="shared" si="1"/>
        <v>19</v>
      </c>
      <c r="J27" s="51" t="str">
        <f>'0108'!$P25</f>
        <v>On time</v>
      </c>
      <c r="K27" s="51" t="str">
        <f>'0208'!$P25</f>
        <v>On time</v>
      </c>
      <c r="L27" s="51" t="str">
        <f>'0308'!$P25</f>
        <v>On time</v>
      </c>
      <c r="M27" s="51" t="str">
        <f>'0408'!$P25</f>
        <v>On time</v>
      </c>
      <c r="N27" s="63"/>
      <c r="O27" s="63"/>
      <c r="P27" s="51" t="str">
        <f>'0708'!$P25</f>
        <v>On time</v>
      </c>
      <c r="Q27" s="51" t="str">
        <f>'0808'!$P25</f>
        <v>On time</v>
      </c>
      <c r="R27" s="63"/>
      <c r="S27" s="51" t="str">
        <f>'1008'!$P25</f>
        <v>On time</v>
      </c>
      <c r="T27" s="51" t="str">
        <f>'1108'!$P25</f>
        <v>On time</v>
      </c>
      <c r="U27" s="63"/>
      <c r="V27" s="63"/>
      <c r="W27" s="51" t="str">
        <f>'1408'!$P25</f>
        <v>On time</v>
      </c>
      <c r="X27" s="51" t="str">
        <f>'1508'!$P25</f>
        <v>On time</v>
      </c>
      <c r="Y27" s="51" t="str">
        <f>'1608'!$P25</f>
        <v>On time</v>
      </c>
      <c r="Z27" s="51" t="str">
        <f>'1708'!$P25</f>
        <v>On time</v>
      </c>
      <c r="AA27" s="51" t="str">
        <f>'1808'!$P25</f>
        <v>On time</v>
      </c>
      <c r="AB27" s="63"/>
      <c r="AC27" s="63"/>
      <c r="AD27" s="51" t="str">
        <f>'2108'!$P25</f>
        <v>On time</v>
      </c>
      <c r="AE27" s="51" t="str">
        <f>'2208'!$P25</f>
        <v>On time</v>
      </c>
      <c r="AF27" s="51" t="str">
        <f>'2308'!$P25</f>
        <v>On time</v>
      </c>
      <c r="AG27" s="51" t="str">
        <f>'2408'!$P25</f>
        <v>On time</v>
      </c>
      <c r="AH27" s="51" t="str">
        <f>'2508'!$P25</f>
        <v>On time</v>
      </c>
      <c r="AI27" s="63"/>
      <c r="AJ27" s="63"/>
      <c r="AK27" s="51" t="str">
        <f>'2808'!$P25</f>
        <v>On time</v>
      </c>
      <c r="AL27" s="51" t="str">
        <f>'2908'!$P25</f>
        <v>On time</v>
      </c>
      <c r="AM27" s="51" t="str">
        <f>'3008'!$P25</f>
        <v>On time</v>
      </c>
      <c r="AN27" s="51" t="str">
        <f>'3108'!$P25</f>
        <v>On time</v>
      </c>
    </row>
    <row r="28" spans="1:40">
      <c r="A28" s="9" t="s">
        <v>83</v>
      </c>
      <c r="B28" s="10" t="s">
        <v>84</v>
      </c>
      <c r="C28" s="11" t="s">
        <v>82</v>
      </c>
      <c r="D28" s="11" t="s">
        <v>54</v>
      </c>
      <c r="E28" s="12" t="s">
        <v>13</v>
      </c>
      <c r="F28" s="11" t="s">
        <v>55</v>
      </c>
      <c r="G28" s="11">
        <f t="shared" si="2"/>
        <v>19</v>
      </c>
      <c r="H28" s="11">
        <f t="shared" si="0"/>
        <v>0</v>
      </c>
      <c r="I28" s="11">
        <f t="shared" si="1"/>
        <v>19</v>
      </c>
      <c r="J28" s="51" t="str">
        <f>'0108'!$P26</f>
        <v>On time</v>
      </c>
      <c r="K28" s="51" t="str">
        <f>'0208'!$P26</f>
        <v>On time</v>
      </c>
      <c r="L28" s="51" t="str">
        <f>'0308'!$P26</f>
        <v>On time</v>
      </c>
      <c r="M28" s="51" t="str">
        <f>'0408'!$P26</f>
        <v>On time</v>
      </c>
      <c r="N28" s="63"/>
      <c r="O28" s="63"/>
      <c r="P28" s="51" t="str">
        <f>'0708'!$P26</f>
        <v>On time</v>
      </c>
      <c r="Q28" s="51" t="str">
        <f>'0808'!$P26</f>
        <v>On time</v>
      </c>
      <c r="R28" s="63"/>
      <c r="S28" s="51" t="str">
        <f>'1008'!$P26</f>
        <v>On time</v>
      </c>
      <c r="T28" s="51" t="str">
        <f>'1108'!$P26</f>
        <v>On time</v>
      </c>
      <c r="U28" s="63"/>
      <c r="V28" s="63"/>
      <c r="W28" s="51" t="str">
        <f>'1408'!$P26</f>
        <v>On time</v>
      </c>
      <c r="X28" s="51" t="str">
        <f>'1508'!$P26</f>
        <v>On time</v>
      </c>
      <c r="Y28" s="51" t="str">
        <f>'1608'!$P26</f>
        <v>On time</v>
      </c>
      <c r="Z28" s="51" t="str">
        <f>'1708'!$P26</f>
        <v>On time</v>
      </c>
      <c r="AA28" s="51" t="str">
        <f>'1808'!$P26</f>
        <v>On time</v>
      </c>
      <c r="AB28" s="63"/>
      <c r="AC28" s="63"/>
      <c r="AD28" s="51" t="str">
        <f>'2108'!$P26</f>
        <v>On time</v>
      </c>
      <c r="AE28" s="51" t="str">
        <f>'2208'!$P26</f>
        <v>On time</v>
      </c>
      <c r="AF28" s="51" t="str">
        <f>'2308'!$P26</f>
        <v>On time</v>
      </c>
      <c r="AG28" s="51" t="str">
        <f>'2408'!$P26</f>
        <v>On time</v>
      </c>
      <c r="AH28" s="51" t="str">
        <f>'2508'!$P26</f>
        <v>On time</v>
      </c>
      <c r="AI28" s="63"/>
      <c r="AJ28" s="63"/>
      <c r="AK28" s="51" t="str">
        <f>'2808'!$P26</f>
        <v>On time</v>
      </c>
      <c r="AL28" s="51" t="str">
        <f>'2908'!$P26</f>
        <v>On time</v>
      </c>
      <c r="AM28" s="51" t="str">
        <f>'3008'!$P26</f>
        <v>On time</v>
      </c>
      <c r="AN28" s="51" t="str">
        <f>'3108'!$P26</f>
        <v>On time</v>
      </c>
    </row>
    <row r="29" spans="1:40">
      <c r="A29" s="9" t="s">
        <v>85</v>
      </c>
      <c r="B29" s="10" t="s">
        <v>86</v>
      </c>
      <c r="C29" s="11" t="s">
        <v>87</v>
      </c>
      <c r="D29" s="11" t="s">
        <v>54</v>
      </c>
      <c r="E29" s="12" t="s">
        <v>13</v>
      </c>
      <c r="F29" s="11" t="s">
        <v>88</v>
      </c>
      <c r="G29" s="11">
        <f t="shared" si="2"/>
        <v>19</v>
      </c>
      <c r="H29" s="11">
        <f t="shared" si="0"/>
        <v>1</v>
      </c>
      <c r="I29" s="11">
        <f t="shared" si="1"/>
        <v>18</v>
      </c>
      <c r="J29" s="51" t="str">
        <f>'0108'!$P27</f>
        <v>On time</v>
      </c>
      <c r="K29" s="51" t="str">
        <f>'0208'!$P27</f>
        <v>On time</v>
      </c>
      <c r="L29" s="51" t="str">
        <f>'0308'!$P27</f>
        <v>On time</v>
      </c>
      <c r="M29" s="51" t="str">
        <f>'0408'!$P27</f>
        <v>On time</v>
      </c>
      <c r="N29" s="63"/>
      <c r="O29" s="63"/>
      <c r="P29" s="51" t="str">
        <f>'0708'!$P27</f>
        <v>On time</v>
      </c>
      <c r="Q29" s="51" t="str">
        <f>'0808'!$P27</f>
        <v>On time</v>
      </c>
      <c r="R29" s="63"/>
      <c r="S29" s="51" t="str">
        <f>'1008'!$P27</f>
        <v>On time</v>
      </c>
      <c r="T29" s="51" t="str">
        <f>'1108'!$P27</f>
        <v>On time</v>
      </c>
      <c r="U29" s="63"/>
      <c r="V29" s="63"/>
      <c r="W29" s="51" t="str">
        <f>'1408'!$P27</f>
        <v>On time</v>
      </c>
      <c r="X29" s="51" t="str">
        <f>'1508'!$P27</f>
        <v>On time</v>
      </c>
      <c r="Y29" s="51" t="str">
        <f>'1608'!$P27</f>
        <v>On time</v>
      </c>
      <c r="Z29" s="51" t="str">
        <f>'1708'!$P27</f>
        <v>On time</v>
      </c>
      <c r="AA29" s="51" t="str">
        <f>'1808'!$P27</f>
        <v>On time</v>
      </c>
      <c r="AB29" s="63"/>
      <c r="AC29" s="63"/>
      <c r="AD29" s="51" t="str">
        <f>'2108'!$P27</f>
        <v>On time</v>
      </c>
      <c r="AE29" s="51" t="str">
        <f>'2208'!$P27</f>
        <v>On time</v>
      </c>
      <c r="AF29" s="51">
        <f>'2308'!$P27</f>
        <v>0.25</v>
      </c>
      <c r="AG29" s="51" t="str">
        <f>'2408'!$P27</f>
        <v>On time</v>
      </c>
      <c r="AH29" s="51" t="str">
        <f>'2508'!$P27</f>
        <v>On time</v>
      </c>
      <c r="AI29" s="63"/>
      <c r="AJ29" s="63"/>
      <c r="AK29" s="51" t="str">
        <f>'2808'!$P27</f>
        <v>On time</v>
      </c>
      <c r="AL29" s="51" t="str">
        <f>'2908'!$P27</f>
        <v>On time</v>
      </c>
      <c r="AM29" s="51" t="str">
        <f>'3008'!$P27</f>
        <v>On time</v>
      </c>
      <c r="AN29" s="51" t="str">
        <f>'3108'!$P27</f>
        <v>On time</v>
      </c>
    </row>
    <row r="30" spans="1:40">
      <c r="A30" s="9" t="s">
        <v>89</v>
      </c>
      <c r="B30" s="10" t="s">
        <v>90</v>
      </c>
      <c r="C30" s="11" t="s">
        <v>91</v>
      </c>
      <c r="D30" s="11" t="s">
        <v>54</v>
      </c>
      <c r="E30" s="12" t="s">
        <v>13</v>
      </c>
      <c r="F30" s="11" t="s">
        <v>88</v>
      </c>
      <c r="G30" s="11">
        <f t="shared" si="2"/>
        <v>19</v>
      </c>
      <c r="H30" s="11">
        <f t="shared" si="0"/>
        <v>1</v>
      </c>
      <c r="I30" s="11">
        <f t="shared" si="1"/>
        <v>18</v>
      </c>
      <c r="J30" s="51" t="str">
        <f>'0108'!$P28</f>
        <v>On time</v>
      </c>
      <c r="K30" s="51" t="str">
        <f>'0208'!$P28</f>
        <v>On time</v>
      </c>
      <c r="L30" s="51" t="str">
        <f>'0308'!$P28</f>
        <v>On time</v>
      </c>
      <c r="M30" s="51" t="str">
        <f>'0408'!$P28</f>
        <v>On time</v>
      </c>
      <c r="N30" s="63"/>
      <c r="O30" s="63"/>
      <c r="P30" s="51" t="str">
        <f>'0708'!$P28</f>
        <v>On time</v>
      </c>
      <c r="Q30" s="51" t="str">
        <f>'0808'!$P28</f>
        <v>On time</v>
      </c>
      <c r="R30" s="63"/>
      <c r="S30" s="51" t="str">
        <f>'1008'!$P28</f>
        <v>On time</v>
      </c>
      <c r="T30" s="51" t="str">
        <f>'1108'!$P28</f>
        <v>On time</v>
      </c>
      <c r="U30" s="63"/>
      <c r="V30" s="63"/>
      <c r="W30" s="51" t="str">
        <f>'1408'!$P28</f>
        <v>On time</v>
      </c>
      <c r="X30" s="51" t="str">
        <f>'1508'!$P28</f>
        <v>On time</v>
      </c>
      <c r="Y30" s="51" t="str">
        <f>'1608'!$P28</f>
        <v>On time</v>
      </c>
      <c r="Z30" s="51" t="str">
        <f>'1708'!$P28</f>
        <v>On time</v>
      </c>
      <c r="AA30" s="51" t="str">
        <f>'1808'!$P28</f>
        <v>On time</v>
      </c>
      <c r="AB30" s="63"/>
      <c r="AC30" s="63"/>
      <c r="AD30" s="51" t="str">
        <f>'2108'!$P28</f>
        <v>On time</v>
      </c>
      <c r="AE30" s="51" t="str">
        <f>'2208'!$P28</f>
        <v>On time</v>
      </c>
      <c r="AF30" s="51">
        <f>'2308'!$P28</f>
        <v>0.0833333333284827</v>
      </c>
      <c r="AG30" s="51" t="str">
        <f>'2408'!$P28</f>
        <v>On time</v>
      </c>
      <c r="AH30" s="51" t="str">
        <f>'2508'!$P28</f>
        <v>On time</v>
      </c>
      <c r="AI30" s="63"/>
      <c r="AJ30" s="63"/>
      <c r="AK30" s="51" t="str">
        <f>'2808'!$P28</f>
        <v>On time</v>
      </c>
      <c r="AL30" s="51" t="str">
        <f>'2908'!$P28</f>
        <v>On time</v>
      </c>
      <c r="AM30" s="51" t="str">
        <f>'3008'!$P28</f>
        <v>On time</v>
      </c>
      <c r="AN30" s="51" t="str">
        <f>'3108'!$P28</f>
        <v>On time</v>
      </c>
    </row>
    <row r="31" spans="1:40">
      <c r="A31" s="9" t="s">
        <v>92</v>
      </c>
      <c r="B31" s="10" t="s">
        <v>93</v>
      </c>
      <c r="C31" s="11" t="s">
        <v>94</v>
      </c>
      <c r="D31" s="17" t="s">
        <v>95</v>
      </c>
      <c r="E31" s="18" t="s">
        <v>13</v>
      </c>
      <c r="F31" s="11" t="s">
        <v>96</v>
      </c>
      <c r="G31" s="11">
        <f t="shared" si="2"/>
        <v>19</v>
      </c>
      <c r="H31" s="11">
        <f t="shared" si="0"/>
        <v>0</v>
      </c>
      <c r="I31" s="11">
        <f t="shared" si="1"/>
        <v>19</v>
      </c>
      <c r="J31" s="51" t="str">
        <f>'0108'!$P29</f>
        <v>On time</v>
      </c>
      <c r="K31" s="51" t="str">
        <f>'0208'!$P29</f>
        <v>On time</v>
      </c>
      <c r="L31" s="51" t="str">
        <f>'0308'!$P29</f>
        <v>On time</v>
      </c>
      <c r="M31" s="51" t="str">
        <f>'0408'!$P29</f>
        <v>On time</v>
      </c>
      <c r="N31" s="63"/>
      <c r="O31" s="63"/>
      <c r="P31" s="51" t="str">
        <f>'0708'!$P29</f>
        <v>On time</v>
      </c>
      <c r="Q31" s="51" t="str">
        <f>'0808'!$P29</f>
        <v>On time</v>
      </c>
      <c r="R31" s="63"/>
      <c r="S31" s="51" t="str">
        <f>'1008'!$P29</f>
        <v>On time</v>
      </c>
      <c r="T31" s="51" t="str">
        <f>'1108'!$P29</f>
        <v>On time</v>
      </c>
      <c r="U31" s="63"/>
      <c r="V31" s="63"/>
      <c r="W31" s="51" t="str">
        <f>'1408'!$P29</f>
        <v>On time</v>
      </c>
      <c r="X31" s="51" t="str">
        <f>'1508'!$P29</f>
        <v>On time</v>
      </c>
      <c r="Y31" s="51" t="str">
        <f>'1608'!$P29</f>
        <v>On time</v>
      </c>
      <c r="Z31" s="51" t="str">
        <f>'1708'!$P29</f>
        <v>On time</v>
      </c>
      <c r="AA31" s="51" t="str">
        <f>'1808'!$P29</f>
        <v>On time</v>
      </c>
      <c r="AB31" s="63"/>
      <c r="AC31" s="63"/>
      <c r="AD31" s="51" t="str">
        <f>'2108'!$P29</f>
        <v>On time</v>
      </c>
      <c r="AE31" s="51" t="str">
        <f>'2208'!$P29</f>
        <v>On time</v>
      </c>
      <c r="AF31" s="51" t="str">
        <f>'2308'!$P29</f>
        <v>On time</v>
      </c>
      <c r="AG31" s="51" t="str">
        <f>'2408'!$P29</f>
        <v>On time</v>
      </c>
      <c r="AH31" s="51" t="str">
        <f>'2508'!$P29</f>
        <v>On time</v>
      </c>
      <c r="AI31" s="63"/>
      <c r="AJ31" s="63"/>
      <c r="AK31" s="51" t="str">
        <f>'2808'!$P29</f>
        <v>On time</v>
      </c>
      <c r="AL31" s="51" t="str">
        <f>'2908'!$P29</f>
        <v>On time</v>
      </c>
      <c r="AM31" s="51" t="str">
        <f>'3008'!$P29</f>
        <v>On time</v>
      </c>
      <c r="AN31" s="51" t="str">
        <f>'3108'!$P29</f>
        <v>On time</v>
      </c>
    </row>
    <row r="32" spans="1:40">
      <c r="A32" s="9" t="s">
        <v>97</v>
      </c>
      <c r="B32" s="10" t="s">
        <v>98</v>
      </c>
      <c r="C32" s="11" t="s">
        <v>99</v>
      </c>
      <c r="D32" s="17" t="s">
        <v>95</v>
      </c>
      <c r="E32" s="18" t="s">
        <v>13</v>
      </c>
      <c r="F32" s="11" t="s">
        <v>96</v>
      </c>
      <c r="G32" s="11">
        <f t="shared" si="2"/>
        <v>19</v>
      </c>
      <c r="H32" s="11">
        <f t="shared" si="0"/>
        <v>0</v>
      </c>
      <c r="I32" s="11">
        <f t="shared" si="1"/>
        <v>19</v>
      </c>
      <c r="J32" s="51" t="str">
        <f>'0108'!$P30</f>
        <v>On time</v>
      </c>
      <c r="K32" s="51" t="str">
        <f>'0208'!$P30</f>
        <v>On time</v>
      </c>
      <c r="L32" s="51" t="str">
        <f>'0308'!$P30</f>
        <v>On time</v>
      </c>
      <c r="M32" s="51" t="str">
        <f>'0408'!$P30</f>
        <v>On time</v>
      </c>
      <c r="N32" s="63"/>
      <c r="O32" s="63"/>
      <c r="P32" s="51" t="str">
        <f>'0708'!$P30</f>
        <v>On time</v>
      </c>
      <c r="Q32" s="51" t="str">
        <f>'0808'!$P30</f>
        <v>On time</v>
      </c>
      <c r="R32" s="63"/>
      <c r="S32" s="51" t="str">
        <f>'1008'!$P30</f>
        <v>On time</v>
      </c>
      <c r="T32" s="51" t="str">
        <f>'1108'!$P30</f>
        <v>On time</v>
      </c>
      <c r="U32" s="63"/>
      <c r="V32" s="63"/>
      <c r="W32" s="51" t="str">
        <f>'1408'!$P30</f>
        <v>On time</v>
      </c>
      <c r="X32" s="51" t="str">
        <f>'1508'!$P30</f>
        <v>On time</v>
      </c>
      <c r="Y32" s="51" t="str">
        <f>'1608'!$P30</f>
        <v>On time</v>
      </c>
      <c r="Z32" s="51" t="str">
        <f>'1708'!$P30</f>
        <v>On time</v>
      </c>
      <c r="AA32" s="51" t="str">
        <f>'1808'!$P30</f>
        <v>On time</v>
      </c>
      <c r="AB32" s="63"/>
      <c r="AC32" s="63"/>
      <c r="AD32" s="51" t="str">
        <f>'2108'!$P30</f>
        <v>On time</v>
      </c>
      <c r="AE32" s="51" t="str">
        <f>'2208'!$P30</f>
        <v>On time</v>
      </c>
      <c r="AF32" s="51" t="str">
        <f>'2308'!$P30</f>
        <v>On time</v>
      </c>
      <c r="AG32" s="51" t="str">
        <f>'2408'!$P30</f>
        <v>On time</v>
      </c>
      <c r="AH32" s="51" t="str">
        <f>'2508'!$P30</f>
        <v>On time</v>
      </c>
      <c r="AI32" s="63"/>
      <c r="AJ32" s="63"/>
      <c r="AK32" s="51" t="str">
        <f>'2808'!$P30</f>
        <v>On time</v>
      </c>
      <c r="AL32" s="51" t="str">
        <f>'2908'!$P30</f>
        <v>On time</v>
      </c>
      <c r="AM32" s="51" t="str">
        <f>'3008'!$P30</f>
        <v>On time</v>
      </c>
      <c r="AN32" s="51" t="str">
        <f>'3108'!$P30</f>
        <v>On time</v>
      </c>
    </row>
    <row r="33" spans="1:40">
      <c r="A33" s="9" t="s">
        <v>100</v>
      </c>
      <c r="B33" s="10" t="s">
        <v>101</v>
      </c>
      <c r="C33" s="11" t="s">
        <v>94</v>
      </c>
      <c r="D33" s="17" t="s">
        <v>95</v>
      </c>
      <c r="E33" s="18" t="s">
        <v>13</v>
      </c>
      <c r="F33" s="11" t="s">
        <v>96</v>
      </c>
      <c r="G33" s="11">
        <f t="shared" si="2"/>
        <v>19</v>
      </c>
      <c r="H33" s="11">
        <f t="shared" si="0"/>
        <v>0</v>
      </c>
      <c r="I33" s="11">
        <f t="shared" si="1"/>
        <v>19</v>
      </c>
      <c r="J33" s="51" t="str">
        <f>'0108'!$P31</f>
        <v>On time</v>
      </c>
      <c r="K33" s="51" t="str">
        <f>'0208'!$P31</f>
        <v>On time</v>
      </c>
      <c r="L33" s="51" t="str">
        <f>'0308'!$P31</f>
        <v>On time</v>
      </c>
      <c r="M33" s="51" t="str">
        <f>'0408'!$P31</f>
        <v>On time</v>
      </c>
      <c r="N33" s="63"/>
      <c r="O33" s="63"/>
      <c r="P33" s="51" t="str">
        <f>'0708'!$P31</f>
        <v>On time</v>
      </c>
      <c r="Q33" s="51" t="str">
        <f>'0808'!$P31</f>
        <v>On time</v>
      </c>
      <c r="R33" s="63"/>
      <c r="S33" s="51" t="str">
        <f>'1008'!$P31</f>
        <v>On time</v>
      </c>
      <c r="T33" s="51" t="str">
        <f>'1108'!$P31</f>
        <v>On time</v>
      </c>
      <c r="U33" s="63"/>
      <c r="V33" s="63"/>
      <c r="W33" s="51" t="str">
        <f>'1408'!$P31</f>
        <v>On time</v>
      </c>
      <c r="X33" s="51" t="str">
        <f>'1508'!$P31</f>
        <v>On time</v>
      </c>
      <c r="Y33" s="51" t="str">
        <f>'1608'!$P31</f>
        <v>On time</v>
      </c>
      <c r="Z33" s="51" t="str">
        <f>'1708'!$P31</f>
        <v>On time</v>
      </c>
      <c r="AA33" s="51" t="str">
        <f>'1808'!$P31</f>
        <v>On time</v>
      </c>
      <c r="AB33" s="63"/>
      <c r="AC33" s="63"/>
      <c r="AD33" s="51" t="str">
        <f>'2108'!$P31</f>
        <v>On time</v>
      </c>
      <c r="AE33" s="51" t="str">
        <f>'2208'!$P31</f>
        <v>On time</v>
      </c>
      <c r="AF33" s="51" t="str">
        <f>'2308'!$P31</f>
        <v>On time</v>
      </c>
      <c r="AG33" s="51" t="str">
        <f>'2408'!$P31</f>
        <v>On time</v>
      </c>
      <c r="AH33" s="51" t="str">
        <f>'2508'!$P31</f>
        <v>On time</v>
      </c>
      <c r="AI33" s="63"/>
      <c r="AJ33" s="63"/>
      <c r="AK33" s="51" t="str">
        <f>'2808'!$P31</f>
        <v>On time</v>
      </c>
      <c r="AL33" s="51" t="str">
        <f>'2908'!$P31</f>
        <v>On time</v>
      </c>
      <c r="AM33" s="51" t="str">
        <f>'3008'!$P31</f>
        <v>On time</v>
      </c>
      <c r="AN33" s="51" t="str">
        <f>'3108'!$P31</f>
        <v>On time</v>
      </c>
    </row>
    <row r="34" spans="1:40">
      <c r="A34" s="9" t="s">
        <v>102</v>
      </c>
      <c r="B34" s="10" t="s">
        <v>103</v>
      </c>
      <c r="C34" s="11" t="s">
        <v>94</v>
      </c>
      <c r="D34" s="17" t="s">
        <v>104</v>
      </c>
      <c r="E34" s="18" t="s">
        <v>13</v>
      </c>
      <c r="F34" s="11" t="s">
        <v>96</v>
      </c>
      <c r="G34" s="11">
        <f t="shared" si="2"/>
        <v>19</v>
      </c>
      <c r="H34" s="11">
        <f t="shared" si="0"/>
        <v>0</v>
      </c>
      <c r="I34" s="11">
        <f t="shared" si="1"/>
        <v>19</v>
      </c>
      <c r="J34" s="51" t="str">
        <f>'0108'!$P32</f>
        <v>On time</v>
      </c>
      <c r="K34" s="51" t="str">
        <f>'0208'!$P32</f>
        <v>On time</v>
      </c>
      <c r="L34" s="51" t="str">
        <f>'0308'!$P32</f>
        <v>On time</v>
      </c>
      <c r="M34" s="51" t="str">
        <f>'0408'!$P32</f>
        <v>On time</v>
      </c>
      <c r="N34" s="63"/>
      <c r="O34" s="63"/>
      <c r="P34" s="51" t="str">
        <f>'0708'!$P32</f>
        <v>On time</v>
      </c>
      <c r="Q34" s="51" t="str">
        <f>'0808'!$P32</f>
        <v>On time</v>
      </c>
      <c r="R34" s="63"/>
      <c r="S34" s="51" t="str">
        <f>'1008'!$P32</f>
        <v>On time</v>
      </c>
      <c r="T34" s="51" t="str">
        <f>'1108'!$P32</f>
        <v>On time</v>
      </c>
      <c r="U34" s="63"/>
      <c r="V34" s="63"/>
      <c r="W34" s="51" t="str">
        <f>'1408'!$P32</f>
        <v>On time</v>
      </c>
      <c r="X34" s="51" t="str">
        <f>'1508'!$P32</f>
        <v>On time</v>
      </c>
      <c r="Y34" s="51" t="str">
        <f>'1608'!$P32</f>
        <v>On time</v>
      </c>
      <c r="Z34" s="51" t="str">
        <f>'1708'!$P32</f>
        <v>On time</v>
      </c>
      <c r="AA34" s="51" t="str">
        <f>'1808'!$P32</f>
        <v>On time</v>
      </c>
      <c r="AB34" s="63"/>
      <c r="AC34" s="63"/>
      <c r="AD34" s="51" t="str">
        <f>'2108'!$P32</f>
        <v>On time</v>
      </c>
      <c r="AE34" s="51" t="str">
        <f>'2208'!$P32</f>
        <v>On time</v>
      </c>
      <c r="AF34" s="51" t="str">
        <f>'2308'!$P32</f>
        <v>On time</v>
      </c>
      <c r="AG34" s="51" t="str">
        <f>'2408'!$P32</f>
        <v>On time</v>
      </c>
      <c r="AH34" s="51" t="str">
        <f>'2508'!$P32</f>
        <v>On time</v>
      </c>
      <c r="AI34" s="63"/>
      <c r="AJ34" s="63"/>
      <c r="AK34" s="51" t="str">
        <f>'2808'!$P32</f>
        <v>On time</v>
      </c>
      <c r="AL34" s="51" t="str">
        <f>'2908'!$P32</f>
        <v>On time</v>
      </c>
      <c r="AM34" s="51" t="str">
        <f>'3008'!$P32</f>
        <v>On time</v>
      </c>
      <c r="AN34" s="51" t="str">
        <f>'3108'!$P32</f>
        <v>On time</v>
      </c>
    </row>
    <row r="35" spans="1:40">
      <c r="A35" s="9" t="s">
        <v>105</v>
      </c>
      <c r="B35" s="10" t="s">
        <v>106</v>
      </c>
      <c r="C35" s="11" t="s">
        <v>107</v>
      </c>
      <c r="D35" s="17" t="s">
        <v>95</v>
      </c>
      <c r="E35" s="18" t="s">
        <v>13</v>
      </c>
      <c r="F35" s="11" t="s">
        <v>96</v>
      </c>
      <c r="G35" s="11">
        <f t="shared" si="2"/>
        <v>19</v>
      </c>
      <c r="H35" s="11">
        <f t="shared" si="0"/>
        <v>0</v>
      </c>
      <c r="I35" s="11">
        <f t="shared" si="1"/>
        <v>19</v>
      </c>
      <c r="J35" s="51" t="str">
        <f>'0108'!$P33</f>
        <v>On time</v>
      </c>
      <c r="K35" s="51" t="str">
        <f>'0208'!$P33</f>
        <v>On time</v>
      </c>
      <c r="L35" s="51" t="str">
        <f>'0308'!$P33</f>
        <v>On time</v>
      </c>
      <c r="M35" s="51" t="str">
        <f>'0408'!$P33</f>
        <v>On time</v>
      </c>
      <c r="N35" s="63"/>
      <c r="O35" s="63"/>
      <c r="P35" s="51" t="str">
        <f>'0708'!$P33</f>
        <v>On time</v>
      </c>
      <c r="Q35" s="51" t="str">
        <f>'0808'!$P33</f>
        <v>On time</v>
      </c>
      <c r="R35" s="63"/>
      <c r="S35" s="51" t="str">
        <f>'1008'!$P33</f>
        <v>On time</v>
      </c>
      <c r="T35" s="51" t="str">
        <f>'1108'!$P33</f>
        <v>On time</v>
      </c>
      <c r="U35" s="63"/>
      <c r="V35" s="63"/>
      <c r="W35" s="51" t="str">
        <f>'1408'!$P33</f>
        <v>On time</v>
      </c>
      <c r="X35" s="51" t="str">
        <f>'1508'!$P33</f>
        <v>On time</v>
      </c>
      <c r="Y35" s="51" t="str">
        <f>'1608'!$P33</f>
        <v>On time</v>
      </c>
      <c r="Z35" s="51" t="str">
        <f>'1708'!$P33</f>
        <v>On time</v>
      </c>
      <c r="AA35" s="51" t="str">
        <f>'1808'!$P33</f>
        <v>On time</v>
      </c>
      <c r="AB35" s="63"/>
      <c r="AC35" s="63"/>
      <c r="AD35" s="51" t="str">
        <f>'2108'!$P33</f>
        <v>On time</v>
      </c>
      <c r="AE35" s="51" t="str">
        <f>'2208'!$P33</f>
        <v>On time</v>
      </c>
      <c r="AF35" s="51" t="str">
        <f>'2308'!$P33</f>
        <v>On time</v>
      </c>
      <c r="AG35" s="51" t="str">
        <f>'2408'!$P33</f>
        <v>On time</v>
      </c>
      <c r="AH35" s="51" t="str">
        <f>'2508'!$P33</f>
        <v>On time</v>
      </c>
      <c r="AI35" s="63"/>
      <c r="AJ35" s="63"/>
      <c r="AK35" s="51" t="str">
        <f>'2808'!$P33</f>
        <v>On time</v>
      </c>
      <c r="AL35" s="51" t="str">
        <f>'2908'!$P33</f>
        <v>On time</v>
      </c>
      <c r="AM35" s="51" t="str">
        <f>'3008'!$P33</f>
        <v>On time</v>
      </c>
      <c r="AN35" s="51" t="str">
        <f>'3108'!$P33</f>
        <v>On time</v>
      </c>
    </row>
    <row r="36" spans="1:40">
      <c r="A36" s="9" t="s">
        <v>108</v>
      </c>
      <c r="B36" s="10" t="s">
        <v>109</v>
      </c>
      <c r="C36" s="11" t="s">
        <v>110</v>
      </c>
      <c r="D36" s="17" t="s">
        <v>104</v>
      </c>
      <c r="E36" s="18" t="s">
        <v>13</v>
      </c>
      <c r="F36" s="11" t="s">
        <v>96</v>
      </c>
      <c r="G36" s="11">
        <f t="shared" si="2"/>
        <v>19</v>
      </c>
      <c r="H36" s="11">
        <f t="shared" ref="H36:H67" si="3">COUNT(J36:AK36)</f>
        <v>0</v>
      </c>
      <c r="I36" s="11">
        <f t="shared" ref="I36:I67" si="4">COUNTIF(J36:AK36,"On time")</f>
        <v>19</v>
      </c>
      <c r="J36" s="51" t="str">
        <f>'0108'!$P34</f>
        <v>On time</v>
      </c>
      <c r="K36" s="51" t="str">
        <f>'0208'!$P34</f>
        <v>On time</v>
      </c>
      <c r="L36" s="51" t="str">
        <f>'0308'!$P34</f>
        <v>On time</v>
      </c>
      <c r="M36" s="51" t="str">
        <f>'0408'!$P34</f>
        <v>On time</v>
      </c>
      <c r="N36" s="63"/>
      <c r="O36" s="63"/>
      <c r="P36" s="51" t="str">
        <f>'0708'!$P34</f>
        <v>On time</v>
      </c>
      <c r="Q36" s="51" t="str">
        <f>'0808'!$P34</f>
        <v>On time</v>
      </c>
      <c r="R36" s="63"/>
      <c r="S36" s="51" t="str">
        <f>'1008'!$P34</f>
        <v>On time</v>
      </c>
      <c r="T36" s="51" t="str">
        <f>'1108'!$P34</f>
        <v>On time</v>
      </c>
      <c r="U36" s="63"/>
      <c r="V36" s="63"/>
      <c r="W36" s="51" t="str">
        <f>'1408'!$P34</f>
        <v>On time</v>
      </c>
      <c r="X36" s="51" t="str">
        <f>'1508'!$P34</f>
        <v>On time</v>
      </c>
      <c r="Y36" s="51" t="str">
        <f>'1608'!$P34</f>
        <v>On time</v>
      </c>
      <c r="Z36" s="51" t="str">
        <f>'1708'!$P34</f>
        <v>On time</v>
      </c>
      <c r="AA36" s="51" t="str">
        <f>'1808'!$P34</f>
        <v>On time</v>
      </c>
      <c r="AB36" s="63"/>
      <c r="AC36" s="63"/>
      <c r="AD36" s="51" t="str">
        <f>'2108'!$P34</f>
        <v>On time</v>
      </c>
      <c r="AE36" s="51" t="str">
        <f>'2208'!$P34</f>
        <v>On time</v>
      </c>
      <c r="AF36" s="51" t="str">
        <f>'2308'!$P34</f>
        <v>On time</v>
      </c>
      <c r="AG36" s="51" t="str">
        <f>'2408'!$P34</f>
        <v>On time</v>
      </c>
      <c r="AH36" s="51" t="str">
        <f>'2508'!$P34</f>
        <v>On time</v>
      </c>
      <c r="AI36" s="63"/>
      <c r="AJ36" s="63"/>
      <c r="AK36" s="51" t="str">
        <f>'2808'!$P34</f>
        <v>On time</v>
      </c>
      <c r="AL36" s="51" t="str">
        <f>'2908'!$P34</f>
        <v>On time</v>
      </c>
      <c r="AM36" s="51" t="str">
        <f>'3008'!$P34</f>
        <v>On time</v>
      </c>
      <c r="AN36" s="51" t="str">
        <f>'3108'!$P34</f>
        <v>On time</v>
      </c>
    </row>
    <row r="37" spans="1:40">
      <c r="A37" s="9" t="s">
        <v>111</v>
      </c>
      <c r="B37" s="10" t="s">
        <v>112</v>
      </c>
      <c r="C37" s="11" t="s">
        <v>110</v>
      </c>
      <c r="D37" s="17" t="s">
        <v>104</v>
      </c>
      <c r="E37" s="18" t="s">
        <v>13</v>
      </c>
      <c r="F37" s="11" t="s">
        <v>96</v>
      </c>
      <c r="G37" s="11">
        <f t="shared" si="2"/>
        <v>19</v>
      </c>
      <c r="H37" s="11">
        <f t="shared" si="3"/>
        <v>0</v>
      </c>
      <c r="I37" s="11">
        <f t="shared" si="4"/>
        <v>19</v>
      </c>
      <c r="J37" s="51" t="str">
        <f>'0108'!$P35</f>
        <v>On time</v>
      </c>
      <c r="K37" s="51" t="str">
        <f>'0208'!$P35</f>
        <v>On time</v>
      </c>
      <c r="L37" s="51" t="str">
        <f>'0308'!$P35</f>
        <v>On time</v>
      </c>
      <c r="M37" s="51" t="str">
        <f>'0408'!$P35</f>
        <v>On time</v>
      </c>
      <c r="N37" s="63"/>
      <c r="O37" s="63"/>
      <c r="P37" s="51" t="str">
        <f>'0708'!$P35</f>
        <v>On time</v>
      </c>
      <c r="Q37" s="51" t="str">
        <f>'0808'!$P35</f>
        <v>On time</v>
      </c>
      <c r="R37" s="63"/>
      <c r="S37" s="51" t="str">
        <f>'1008'!$P35</f>
        <v>On time</v>
      </c>
      <c r="T37" s="51" t="str">
        <f>'1108'!$P35</f>
        <v>On time</v>
      </c>
      <c r="U37" s="63"/>
      <c r="V37" s="63"/>
      <c r="W37" s="51" t="str">
        <f>'1408'!$P35</f>
        <v>On time</v>
      </c>
      <c r="X37" s="51" t="str">
        <f>'1508'!$P35</f>
        <v>On time</v>
      </c>
      <c r="Y37" s="51" t="str">
        <f>'1608'!$P35</f>
        <v>On time</v>
      </c>
      <c r="Z37" s="51" t="str">
        <f>'1708'!$P35</f>
        <v>On time</v>
      </c>
      <c r="AA37" s="51" t="str">
        <f>'1808'!$P35</f>
        <v>On time</v>
      </c>
      <c r="AB37" s="63"/>
      <c r="AC37" s="63"/>
      <c r="AD37" s="51" t="str">
        <f>'2108'!$P35</f>
        <v>On time</v>
      </c>
      <c r="AE37" s="51" t="str">
        <f>'2208'!$P35</f>
        <v>On time</v>
      </c>
      <c r="AF37" s="51" t="str">
        <f>'2308'!$P35</f>
        <v>On time</v>
      </c>
      <c r="AG37" s="51" t="str">
        <f>'2408'!$P35</f>
        <v>On time</v>
      </c>
      <c r="AH37" s="51" t="str">
        <f>'2508'!$P35</f>
        <v>On time</v>
      </c>
      <c r="AI37" s="63"/>
      <c r="AJ37" s="63"/>
      <c r="AK37" s="51" t="str">
        <f>'2808'!$P35</f>
        <v>On time</v>
      </c>
      <c r="AL37" s="51" t="str">
        <f>'2908'!$P35</f>
        <v>On time</v>
      </c>
      <c r="AM37" s="51" t="str">
        <f>'3008'!$P35</f>
        <v>On time</v>
      </c>
      <c r="AN37" s="51" t="str">
        <f>'3108'!$P35</f>
        <v>On time</v>
      </c>
    </row>
    <row r="38" spans="1:40">
      <c r="A38" s="9" t="s">
        <v>113</v>
      </c>
      <c r="B38" s="10" t="s">
        <v>114</v>
      </c>
      <c r="C38" s="11" t="s">
        <v>115</v>
      </c>
      <c r="D38" s="17" t="s">
        <v>104</v>
      </c>
      <c r="E38" s="18" t="s">
        <v>13</v>
      </c>
      <c r="F38" s="11" t="s">
        <v>96</v>
      </c>
      <c r="G38" s="11">
        <f t="shared" si="2"/>
        <v>19</v>
      </c>
      <c r="H38" s="11">
        <f t="shared" si="3"/>
        <v>0</v>
      </c>
      <c r="I38" s="11">
        <f t="shared" si="4"/>
        <v>19</v>
      </c>
      <c r="J38" s="51" t="str">
        <f>'0108'!$P36</f>
        <v>On time</v>
      </c>
      <c r="K38" s="51" t="str">
        <f>'0208'!$P36</f>
        <v>On time</v>
      </c>
      <c r="L38" s="51" t="str">
        <f>'0308'!$P36</f>
        <v>On time</v>
      </c>
      <c r="M38" s="51" t="str">
        <f>'0408'!$P36</f>
        <v>On time</v>
      </c>
      <c r="N38" s="63"/>
      <c r="O38" s="63"/>
      <c r="P38" s="51" t="str">
        <f>'0708'!$P36</f>
        <v>On time</v>
      </c>
      <c r="Q38" s="51" t="str">
        <f>'0808'!$P36</f>
        <v>On time</v>
      </c>
      <c r="R38" s="63"/>
      <c r="S38" s="51" t="str">
        <f>'1008'!$P36</f>
        <v>On time</v>
      </c>
      <c r="T38" s="51" t="str">
        <f>'1108'!$P36</f>
        <v>On time</v>
      </c>
      <c r="U38" s="63"/>
      <c r="V38" s="63"/>
      <c r="W38" s="51" t="str">
        <f>'1408'!$P36</f>
        <v>On time</v>
      </c>
      <c r="X38" s="51" t="str">
        <f>'1508'!$P36</f>
        <v>On time</v>
      </c>
      <c r="Y38" s="51" t="str">
        <f>'1608'!$P36</f>
        <v>On time</v>
      </c>
      <c r="Z38" s="51" t="str">
        <f>'1708'!$P36</f>
        <v>On time</v>
      </c>
      <c r="AA38" s="51" t="str">
        <f>'1808'!$P36</f>
        <v>On time</v>
      </c>
      <c r="AB38" s="63"/>
      <c r="AC38" s="63"/>
      <c r="AD38" s="51" t="str">
        <f>'2108'!$P36</f>
        <v>On time</v>
      </c>
      <c r="AE38" s="51" t="str">
        <f>'2208'!$P36</f>
        <v>On time</v>
      </c>
      <c r="AF38" s="51" t="str">
        <f>'2308'!$P36</f>
        <v>On time</v>
      </c>
      <c r="AG38" s="51" t="str">
        <f>'2408'!$P36</f>
        <v>On time</v>
      </c>
      <c r="AH38" s="51" t="str">
        <f>'2508'!$P36</f>
        <v>On time</v>
      </c>
      <c r="AI38" s="63"/>
      <c r="AJ38" s="63"/>
      <c r="AK38" s="51" t="str">
        <f>'2808'!$P36</f>
        <v>On time</v>
      </c>
      <c r="AL38" s="51" t="str">
        <f>'2908'!$P36</f>
        <v>On time</v>
      </c>
      <c r="AM38" s="51" t="str">
        <f>'3008'!$P36</f>
        <v>On time</v>
      </c>
      <c r="AN38" s="51" t="str">
        <f>'3108'!$P36</f>
        <v>On time</v>
      </c>
    </row>
    <row r="39" spans="1:40">
      <c r="A39" s="9" t="s">
        <v>116</v>
      </c>
      <c r="B39" s="10" t="s">
        <v>117</v>
      </c>
      <c r="C39" s="11" t="s">
        <v>118</v>
      </c>
      <c r="D39" s="17" t="s">
        <v>104</v>
      </c>
      <c r="E39" s="18" t="s">
        <v>13</v>
      </c>
      <c r="F39" s="11" t="s">
        <v>96</v>
      </c>
      <c r="G39" s="11">
        <f t="shared" si="2"/>
        <v>19</v>
      </c>
      <c r="H39" s="11">
        <f t="shared" si="3"/>
        <v>0</v>
      </c>
      <c r="I39" s="11">
        <f t="shared" si="4"/>
        <v>19</v>
      </c>
      <c r="J39" s="51" t="str">
        <f>'0108'!$P37</f>
        <v>On time</v>
      </c>
      <c r="K39" s="51" t="str">
        <f>'0208'!$P37</f>
        <v>On time</v>
      </c>
      <c r="L39" s="51" t="str">
        <f>'0308'!$P37</f>
        <v>On time</v>
      </c>
      <c r="M39" s="51" t="str">
        <f>'0408'!$P37</f>
        <v>On time</v>
      </c>
      <c r="N39" s="63"/>
      <c r="O39" s="63"/>
      <c r="P39" s="51" t="str">
        <f>'0708'!$P37</f>
        <v>On time</v>
      </c>
      <c r="Q39" s="51" t="str">
        <f>'0808'!$P37</f>
        <v>On time</v>
      </c>
      <c r="R39" s="63"/>
      <c r="S39" s="51" t="str">
        <f>'1008'!$P37</f>
        <v>On time</v>
      </c>
      <c r="T39" s="51" t="str">
        <f>'1108'!$P37</f>
        <v>On time</v>
      </c>
      <c r="U39" s="63"/>
      <c r="V39" s="63"/>
      <c r="W39" s="51" t="str">
        <f>'1408'!$P37</f>
        <v>On time</v>
      </c>
      <c r="X39" s="51" t="str">
        <f>'1508'!$P37</f>
        <v>On time</v>
      </c>
      <c r="Y39" s="51" t="str">
        <f>'1608'!$P37</f>
        <v>On time</v>
      </c>
      <c r="Z39" s="51" t="str">
        <f>'1708'!$P37</f>
        <v>On time</v>
      </c>
      <c r="AA39" s="51" t="str">
        <f>'1808'!$P37</f>
        <v>On time</v>
      </c>
      <c r="AB39" s="63"/>
      <c r="AC39" s="63"/>
      <c r="AD39" s="51" t="str">
        <f>'2108'!$P37</f>
        <v>On time</v>
      </c>
      <c r="AE39" s="51" t="str">
        <f>'2208'!$P37</f>
        <v>On time</v>
      </c>
      <c r="AF39" s="51" t="str">
        <f>'2308'!$P37</f>
        <v>On time</v>
      </c>
      <c r="AG39" s="51" t="str">
        <f>'2408'!$P37</f>
        <v>On time</v>
      </c>
      <c r="AH39" s="51" t="str">
        <f>'2508'!$P37</f>
        <v>On time</v>
      </c>
      <c r="AI39" s="63"/>
      <c r="AJ39" s="63"/>
      <c r="AK39" s="51" t="str">
        <f>'2808'!$P37</f>
        <v>On time</v>
      </c>
      <c r="AL39" s="51" t="str">
        <f>'2908'!$P37</f>
        <v>On time</v>
      </c>
      <c r="AM39" s="51" t="str">
        <f>'3008'!$P37</f>
        <v>On time</v>
      </c>
      <c r="AN39" s="51" t="str">
        <f>'3108'!$P37</f>
        <v>On time</v>
      </c>
    </row>
    <row r="40" spans="1:40">
      <c r="A40" s="9" t="s">
        <v>119</v>
      </c>
      <c r="B40" s="10" t="s">
        <v>120</v>
      </c>
      <c r="C40" s="11" t="s">
        <v>118</v>
      </c>
      <c r="D40" s="17" t="s">
        <v>104</v>
      </c>
      <c r="E40" s="18" t="s">
        <v>13</v>
      </c>
      <c r="F40" s="11" t="s">
        <v>96</v>
      </c>
      <c r="G40" s="11">
        <f t="shared" si="2"/>
        <v>19</v>
      </c>
      <c r="H40" s="11">
        <f t="shared" si="3"/>
        <v>0</v>
      </c>
      <c r="I40" s="11">
        <f t="shared" si="4"/>
        <v>19</v>
      </c>
      <c r="J40" s="51" t="str">
        <f>'0108'!$P38</f>
        <v>On time</v>
      </c>
      <c r="K40" s="51" t="str">
        <f>'0208'!$P38</f>
        <v>On time</v>
      </c>
      <c r="L40" s="51" t="str">
        <f>'0308'!$P38</f>
        <v>On time</v>
      </c>
      <c r="M40" s="51" t="str">
        <f>'0408'!$P38</f>
        <v>On time</v>
      </c>
      <c r="N40" s="63"/>
      <c r="O40" s="63"/>
      <c r="P40" s="51" t="str">
        <f>'0708'!$P38</f>
        <v>On time</v>
      </c>
      <c r="Q40" s="51" t="str">
        <f>'0808'!$P38</f>
        <v>On time</v>
      </c>
      <c r="R40" s="63"/>
      <c r="S40" s="51" t="str">
        <f>'1008'!$P38</f>
        <v>On time</v>
      </c>
      <c r="T40" s="51" t="str">
        <f>'1108'!$P38</f>
        <v>On time</v>
      </c>
      <c r="U40" s="63"/>
      <c r="V40" s="63"/>
      <c r="W40" s="51" t="str">
        <f>'1408'!$P38</f>
        <v>On time</v>
      </c>
      <c r="X40" s="51" t="str">
        <f>'1508'!$P38</f>
        <v>On time</v>
      </c>
      <c r="Y40" s="51" t="str">
        <f>'1608'!$P38</f>
        <v>On time</v>
      </c>
      <c r="Z40" s="51" t="str">
        <f>'1708'!$P38</f>
        <v>On time</v>
      </c>
      <c r="AA40" s="51" t="str">
        <f>'1808'!$P38</f>
        <v>On time</v>
      </c>
      <c r="AB40" s="63"/>
      <c r="AC40" s="63"/>
      <c r="AD40" s="51" t="str">
        <f>'2108'!$P38</f>
        <v>On time</v>
      </c>
      <c r="AE40" s="51" t="str">
        <f>'2208'!$P38</f>
        <v>On time</v>
      </c>
      <c r="AF40" s="51" t="str">
        <f>'2308'!$P38</f>
        <v>On time</v>
      </c>
      <c r="AG40" s="51" t="str">
        <f>'2408'!$P38</f>
        <v>On time</v>
      </c>
      <c r="AH40" s="51" t="str">
        <f>'2508'!$P38</f>
        <v>On time</v>
      </c>
      <c r="AI40" s="63"/>
      <c r="AJ40" s="63"/>
      <c r="AK40" s="51" t="str">
        <f>'2808'!$P38</f>
        <v>On time</v>
      </c>
      <c r="AL40" s="51" t="str">
        <f>'2908'!$P38</f>
        <v>On time</v>
      </c>
      <c r="AM40" s="51" t="str">
        <f>'3008'!$P38</f>
        <v>On time</v>
      </c>
      <c r="AN40" s="51" t="str">
        <f>'3108'!$P38</f>
        <v>On time</v>
      </c>
    </row>
    <row r="41" spans="1:40">
      <c r="A41" s="9" t="s">
        <v>121</v>
      </c>
      <c r="B41" s="10" t="s">
        <v>122</v>
      </c>
      <c r="C41" s="11" t="s">
        <v>123</v>
      </c>
      <c r="D41" s="17" t="s">
        <v>104</v>
      </c>
      <c r="E41" s="18" t="s">
        <v>13</v>
      </c>
      <c r="F41" s="11" t="s">
        <v>96</v>
      </c>
      <c r="G41" s="11">
        <f t="shared" si="2"/>
        <v>19</v>
      </c>
      <c r="H41" s="11">
        <f t="shared" si="3"/>
        <v>0</v>
      </c>
      <c r="I41" s="11">
        <f t="shared" si="4"/>
        <v>19</v>
      </c>
      <c r="J41" s="51" t="str">
        <f>'0108'!$P39</f>
        <v>On time</v>
      </c>
      <c r="K41" s="51" t="str">
        <f>'0208'!$P39</f>
        <v>On time</v>
      </c>
      <c r="L41" s="51" t="str">
        <f>'0308'!$P39</f>
        <v>On time</v>
      </c>
      <c r="M41" s="51" t="str">
        <f>'0408'!$P39</f>
        <v>On time</v>
      </c>
      <c r="N41" s="63"/>
      <c r="O41" s="63"/>
      <c r="P41" s="51" t="str">
        <f>'0708'!$P39</f>
        <v>On time</v>
      </c>
      <c r="Q41" s="51" t="str">
        <f>'0808'!$P39</f>
        <v>On time</v>
      </c>
      <c r="R41" s="63"/>
      <c r="S41" s="51" t="str">
        <f>'1008'!$P39</f>
        <v>On time</v>
      </c>
      <c r="T41" s="51" t="str">
        <f>'1108'!$P39</f>
        <v>On time</v>
      </c>
      <c r="U41" s="63"/>
      <c r="V41" s="63"/>
      <c r="W41" s="51" t="str">
        <f>'1408'!$P39</f>
        <v>On time</v>
      </c>
      <c r="X41" s="51" t="str">
        <f>'1508'!$P39</f>
        <v>On time</v>
      </c>
      <c r="Y41" s="51" t="str">
        <f>'1608'!$P39</f>
        <v>On time</v>
      </c>
      <c r="Z41" s="51" t="str">
        <f>'1708'!$P39</f>
        <v>On time</v>
      </c>
      <c r="AA41" s="51" t="str">
        <f>'1808'!$P39</f>
        <v>On time</v>
      </c>
      <c r="AB41" s="63"/>
      <c r="AC41" s="63"/>
      <c r="AD41" s="51" t="str">
        <f>'2108'!$P39</f>
        <v>On time</v>
      </c>
      <c r="AE41" s="51" t="str">
        <f>'2208'!$P39</f>
        <v>On time</v>
      </c>
      <c r="AF41" s="51" t="str">
        <f>'2308'!$P39</f>
        <v>On time</v>
      </c>
      <c r="AG41" s="51" t="str">
        <f>'2408'!$P39</f>
        <v>On time</v>
      </c>
      <c r="AH41" s="51" t="str">
        <f>'2508'!$P39</f>
        <v>On time</v>
      </c>
      <c r="AI41" s="63"/>
      <c r="AJ41" s="63"/>
      <c r="AK41" s="51" t="str">
        <f>'2808'!$P39</f>
        <v>On time</v>
      </c>
      <c r="AL41" s="51" t="str">
        <f>'2908'!$P39</f>
        <v>On time</v>
      </c>
      <c r="AM41" s="51" t="str">
        <f>'3008'!$P39</f>
        <v>On time</v>
      </c>
      <c r="AN41" s="51" t="str">
        <f>'3108'!$P39</f>
        <v>On time</v>
      </c>
    </row>
    <row r="42" spans="1:40">
      <c r="A42" s="9" t="s">
        <v>124</v>
      </c>
      <c r="B42" s="10" t="s">
        <v>125</v>
      </c>
      <c r="C42" s="11" t="s">
        <v>126</v>
      </c>
      <c r="D42" s="17" t="s">
        <v>104</v>
      </c>
      <c r="E42" s="18" t="s">
        <v>13</v>
      </c>
      <c r="F42" s="11" t="s">
        <v>96</v>
      </c>
      <c r="G42" s="11">
        <f t="shared" si="2"/>
        <v>18</v>
      </c>
      <c r="H42" s="11">
        <f t="shared" si="3"/>
        <v>0</v>
      </c>
      <c r="I42" s="11">
        <f t="shared" si="4"/>
        <v>18</v>
      </c>
      <c r="J42" s="51" t="str">
        <f>'0108'!$P40</f>
        <v>On time</v>
      </c>
      <c r="K42" s="51" t="str">
        <f>'0208'!$P40</f>
        <v/>
      </c>
      <c r="L42" s="51" t="str">
        <f>'0308'!$P40</f>
        <v>On time</v>
      </c>
      <c r="M42" s="51" t="str">
        <f>'0408'!$P40</f>
        <v>On time</v>
      </c>
      <c r="N42" s="63"/>
      <c r="O42" s="63"/>
      <c r="P42" s="51" t="str">
        <f>'0708'!$P40</f>
        <v>On time</v>
      </c>
      <c r="Q42" s="51" t="str">
        <f>'0808'!$P40</f>
        <v>On time</v>
      </c>
      <c r="R42" s="63"/>
      <c r="S42" s="51" t="str">
        <f>'1008'!$P40</f>
        <v>On time</v>
      </c>
      <c r="T42" s="51" t="str">
        <f>'1108'!$P40</f>
        <v>On time</v>
      </c>
      <c r="U42" s="63"/>
      <c r="V42" s="63"/>
      <c r="W42" s="51" t="str">
        <f>'1408'!$P40</f>
        <v>On time</v>
      </c>
      <c r="X42" s="51" t="str">
        <f>'1508'!$P40</f>
        <v>On time</v>
      </c>
      <c r="Y42" s="51" t="str">
        <f>'1608'!$P40</f>
        <v>On time</v>
      </c>
      <c r="Z42" s="51" t="str">
        <f>'1708'!$P40</f>
        <v>On time</v>
      </c>
      <c r="AA42" s="51" t="str">
        <f>'1808'!$P40</f>
        <v>On time</v>
      </c>
      <c r="AB42" s="63"/>
      <c r="AC42" s="63"/>
      <c r="AD42" s="51" t="str">
        <f>'2108'!$P40</f>
        <v>On time</v>
      </c>
      <c r="AE42" s="51" t="str">
        <f>'2208'!$P40</f>
        <v>On time</v>
      </c>
      <c r="AF42" s="51" t="str">
        <f>'2308'!$P40</f>
        <v>On time</v>
      </c>
      <c r="AG42" s="51" t="str">
        <f>'2408'!$P40</f>
        <v>On time</v>
      </c>
      <c r="AH42" s="51" t="str">
        <f>'2508'!$P40</f>
        <v>On time</v>
      </c>
      <c r="AI42" s="63"/>
      <c r="AJ42" s="63"/>
      <c r="AK42" s="51" t="str">
        <f>'2808'!$P40</f>
        <v>On time</v>
      </c>
      <c r="AL42" s="51" t="str">
        <f>'2908'!$P40</f>
        <v>On time</v>
      </c>
      <c r="AM42" s="51" t="str">
        <f>'3008'!$P40</f>
        <v>On time</v>
      </c>
      <c r="AN42" s="51" t="str">
        <f>'3108'!$P40</f>
        <v>On time</v>
      </c>
    </row>
    <row r="43" spans="1:40">
      <c r="A43" s="9" t="s">
        <v>127</v>
      </c>
      <c r="B43" s="10" t="s">
        <v>128</v>
      </c>
      <c r="C43" s="11" t="s">
        <v>129</v>
      </c>
      <c r="D43" s="17" t="s">
        <v>104</v>
      </c>
      <c r="E43" s="18" t="s">
        <v>13</v>
      </c>
      <c r="F43" s="11" t="s">
        <v>96</v>
      </c>
      <c r="G43" s="11">
        <f t="shared" si="2"/>
        <v>18</v>
      </c>
      <c r="H43" s="11">
        <f t="shared" si="3"/>
        <v>0</v>
      </c>
      <c r="I43" s="11">
        <f t="shared" si="4"/>
        <v>18</v>
      </c>
      <c r="J43" s="51" t="str">
        <f>'0108'!$P41</f>
        <v>On time</v>
      </c>
      <c r="K43" s="51" t="str">
        <f>'0208'!$P41</f>
        <v/>
      </c>
      <c r="L43" s="51" t="str">
        <f>'0308'!$P41</f>
        <v>On time</v>
      </c>
      <c r="M43" s="51" t="str">
        <f>'0408'!$P41</f>
        <v>On time</v>
      </c>
      <c r="N43" s="63"/>
      <c r="O43" s="63"/>
      <c r="P43" s="51" t="str">
        <f>'0708'!$P41</f>
        <v>On time</v>
      </c>
      <c r="Q43" s="51" t="str">
        <f>'0808'!$P41</f>
        <v>On time</v>
      </c>
      <c r="R43" s="63"/>
      <c r="S43" s="51" t="str">
        <f>'1008'!$P41</f>
        <v>On time</v>
      </c>
      <c r="T43" s="51" t="str">
        <f>'1108'!$P41</f>
        <v>On time</v>
      </c>
      <c r="U43" s="63"/>
      <c r="V43" s="63"/>
      <c r="W43" s="51" t="str">
        <f>'1408'!$P41</f>
        <v>On time</v>
      </c>
      <c r="X43" s="51" t="str">
        <f>'1508'!$P41</f>
        <v>On time</v>
      </c>
      <c r="Y43" s="51" t="str">
        <f>'1608'!$P41</f>
        <v>On time</v>
      </c>
      <c r="Z43" s="51" t="str">
        <f>'1708'!$P41</f>
        <v>On time</v>
      </c>
      <c r="AA43" s="51" t="str">
        <f>'1808'!$P41</f>
        <v>On time</v>
      </c>
      <c r="AB43" s="63"/>
      <c r="AC43" s="63"/>
      <c r="AD43" s="51" t="str">
        <f>'2108'!$P41</f>
        <v>On time</v>
      </c>
      <c r="AE43" s="51" t="str">
        <f>'2208'!$P41</f>
        <v>On time</v>
      </c>
      <c r="AF43" s="51" t="str">
        <f>'2308'!$P41</f>
        <v>On time</v>
      </c>
      <c r="AG43" s="51" t="str">
        <f>'2408'!$P41</f>
        <v>On time</v>
      </c>
      <c r="AH43" s="51" t="str">
        <f>'2508'!$P41</f>
        <v>On time</v>
      </c>
      <c r="AI43" s="63"/>
      <c r="AJ43" s="63"/>
      <c r="AK43" s="51" t="str">
        <f>'2808'!$P41</f>
        <v>On time</v>
      </c>
      <c r="AL43" s="51" t="str">
        <f>'2908'!$P41</f>
        <v>On time</v>
      </c>
      <c r="AM43" s="51" t="str">
        <f>'3008'!$P41</f>
        <v>On time</v>
      </c>
      <c r="AN43" s="51" t="str">
        <f>'3108'!$P41</f>
        <v>On time</v>
      </c>
    </row>
    <row r="44" spans="1:40">
      <c r="A44" s="9" t="s">
        <v>130</v>
      </c>
      <c r="B44" s="10" t="s">
        <v>131</v>
      </c>
      <c r="C44" s="11" t="s">
        <v>126</v>
      </c>
      <c r="D44" s="17" t="s">
        <v>104</v>
      </c>
      <c r="E44" s="18" t="s">
        <v>13</v>
      </c>
      <c r="F44" s="11" t="s">
        <v>96</v>
      </c>
      <c r="G44" s="11">
        <f t="shared" si="2"/>
        <v>19</v>
      </c>
      <c r="H44" s="11">
        <f t="shared" si="3"/>
        <v>0</v>
      </c>
      <c r="I44" s="11">
        <f t="shared" si="4"/>
        <v>19</v>
      </c>
      <c r="J44" s="51" t="str">
        <f>'0108'!$P42</f>
        <v>On time</v>
      </c>
      <c r="K44" s="51" t="str">
        <f>'0208'!$P42</f>
        <v>On time</v>
      </c>
      <c r="L44" s="51" t="str">
        <f>'0308'!$P42</f>
        <v>On time</v>
      </c>
      <c r="M44" s="51" t="str">
        <f>'0408'!$P42</f>
        <v>On time</v>
      </c>
      <c r="N44" s="63"/>
      <c r="O44" s="63"/>
      <c r="P44" s="51" t="str">
        <f>'0708'!$P42</f>
        <v>On time</v>
      </c>
      <c r="Q44" s="51" t="str">
        <f>'0808'!$P42</f>
        <v>On time</v>
      </c>
      <c r="R44" s="63"/>
      <c r="S44" s="51" t="str">
        <f>'1008'!$P42</f>
        <v>On time</v>
      </c>
      <c r="T44" s="51" t="str">
        <f>'1108'!$P42</f>
        <v>On time</v>
      </c>
      <c r="U44" s="63"/>
      <c r="V44" s="63"/>
      <c r="W44" s="51" t="str">
        <f>'1408'!$P42</f>
        <v>On time</v>
      </c>
      <c r="X44" s="51" t="str">
        <f>'1508'!$P42</f>
        <v>On time</v>
      </c>
      <c r="Y44" s="51" t="str">
        <f>'1608'!$P42</f>
        <v>On time</v>
      </c>
      <c r="Z44" s="51" t="str">
        <f>'1708'!$P42</f>
        <v>On time</v>
      </c>
      <c r="AA44" s="51" t="str">
        <f>'1808'!$P42</f>
        <v>On time</v>
      </c>
      <c r="AB44" s="63"/>
      <c r="AC44" s="63"/>
      <c r="AD44" s="51" t="str">
        <f>'2108'!$P42</f>
        <v>On time</v>
      </c>
      <c r="AE44" s="51" t="str">
        <f>'2208'!$P42</f>
        <v>On time</v>
      </c>
      <c r="AF44" s="51" t="str">
        <f>'2308'!$P42</f>
        <v>On time</v>
      </c>
      <c r="AG44" s="51" t="str">
        <f>'2408'!$P42</f>
        <v>On time</v>
      </c>
      <c r="AH44" s="51" t="str">
        <f>'2508'!$P42</f>
        <v>On time</v>
      </c>
      <c r="AI44" s="63"/>
      <c r="AJ44" s="63"/>
      <c r="AK44" s="51" t="str">
        <f>'2808'!$P42</f>
        <v>On time</v>
      </c>
      <c r="AL44" s="51" t="str">
        <f>'2908'!$P42</f>
        <v>On time</v>
      </c>
      <c r="AM44" s="51" t="str">
        <f>'3008'!$P42</f>
        <v>On time</v>
      </c>
      <c r="AN44" s="51" t="str">
        <f>'3108'!$P42</f>
        <v>On time</v>
      </c>
    </row>
    <row r="45" spans="1:40">
      <c r="A45" s="9" t="s">
        <v>132</v>
      </c>
      <c r="B45" s="10" t="s">
        <v>133</v>
      </c>
      <c r="C45" s="11" t="s">
        <v>134</v>
      </c>
      <c r="D45" s="17" t="s">
        <v>95</v>
      </c>
      <c r="E45" s="18" t="s">
        <v>13</v>
      </c>
      <c r="F45" s="11" t="s">
        <v>135</v>
      </c>
      <c r="G45" s="11">
        <f t="shared" si="2"/>
        <v>19</v>
      </c>
      <c r="H45" s="11">
        <f t="shared" si="3"/>
        <v>0</v>
      </c>
      <c r="I45" s="11">
        <f t="shared" si="4"/>
        <v>19</v>
      </c>
      <c r="J45" s="51" t="str">
        <f>'0108'!$P43</f>
        <v>On time</v>
      </c>
      <c r="K45" s="51" t="str">
        <f>'0208'!$P43</f>
        <v>On time</v>
      </c>
      <c r="L45" s="51" t="str">
        <f>'0308'!$P43</f>
        <v>On time</v>
      </c>
      <c r="M45" s="51" t="str">
        <f>'0408'!$P43</f>
        <v>On time</v>
      </c>
      <c r="N45" s="63"/>
      <c r="O45" s="63"/>
      <c r="P45" s="51" t="str">
        <f>'0708'!$P43</f>
        <v>On time</v>
      </c>
      <c r="Q45" s="51" t="str">
        <f>'0808'!$P43</f>
        <v>On time</v>
      </c>
      <c r="R45" s="63"/>
      <c r="S45" s="51" t="str">
        <f>'1008'!$P43</f>
        <v>On time</v>
      </c>
      <c r="T45" s="51" t="str">
        <f>'1108'!$P43</f>
        <v>On time</v>
      </c>
      <c r="U45" s="63"/>
      <c r="V45" s="63"/>
      <c r="W45" s="51" t="str">
        <f>'1408'!$P43</f>
        <v>On time</v>
      </c>
      <c r="X45" s="51" t="str">
        <f>'1508'!$P43</f>
        <v>On time</v>
      </c>
      <c r="Y45" s="51" t="str">
        <f>'1608'!$P43</f>
        <v>On time</v>
      </c>
      <c r="Z45" s="51" t="str">
        <f>'1708'!$P43</f>
        <v>On time</v>
      </c>
      <c r="AA45" s="51" t="str">
        <f>'1808'!$P43</f>
        <v>On time</v>
      </c>
      <c r="AB45" s="63"/>
      <c r="AC45" s="63"/>
      <c r="AD45" s="51" t="str">
        <f>'2108'!$P43</f>
        <v>On time</v>
      </c>
      <c r="AE45" s="51" t="str">
        <f>'2208'!$P43</f>
        <v>On time</v>
      </c>
      <c r="AF45" s="51" t="str">
        <f>'2308'!$P43</f>
        <v>On time</v>
      </c>
      <c r="AG45" s="51" t="str">
        <f>'2408'!$P43</f>
        <v>On time</v>
      </c>
      <c r="AH45" s="51" t="str">
        <f>'2508'!$P43</f>
        <v>On time</v>
      </c>
      <c r="AI45" s="63"/>
      <c r="AJ45" s="63"/>
      <c r="AK45" s="51" t="str">
        <f>'2808'!$P43</f>
        <v>On time</v>
      </c>
      <c r="AL45" s="51" t="str">
        <f>'2908'!$P43</f>
        <v>On time</v>
      </c>
      <c r="AM45" s="51" t="str">
        <f>'3008'!$P43</f>
        <v>On time</v>
      </c>
      <c r="AN45" s="51" t="str">
        <f>'3108'!$P43</f>
        <v>On time</v>
      </c>
    </row>
    <row r="46" spans="1:40">
      <c r="A46" s="9" t="s">
        <v>136</v>
      </c>
      <c r="B46" s="10" t="s">
        <v>137</v>
      </c>
      <c r="C46" s="11" t="s">
        <v>138</v>
      </c>
      <c r="D46" s="17" t="s">
        <v>95</v>
      </c>
      <c r="E46" s="18" t="s">
        <v>13</v>
      </c>
      <c r="F46" s="11" t="s">
        <v>135</v>
      </c>
      <c r="G46" s="11">
        <f t="shared" si="2"/>
        <v>8</v>
      </c>
      <c r="H46" s="11">
        <f t="shared" si="3"/>
        <v>0</v>
      </c>
      <c r="I46" s="11">
        <f t="shared" si="4"/>
        <v>8</v>
      </c>
      <c r="J46" s="51" t="str">
        <f>'0108'!$P44</f>
        <v/>
      </c>
      <c r="K46" s="51" t="str">
        <f>'0208'!$P44</f>
        <v>On time</v>
      </c>
      <c r="L46" s="51" t="str">
        <f>'0308'!$P44</f>
        <v/>
      </c>
      <c r="M46" s="51" t="str">
        <f>'0408'!$P44</f>
        <v/>
      </c>
      <c r="N46" s="63"/>
      <c r="O46" s="63"/>
      <c r="P46" s="51" t="str">
        <f>'0708'!$P44</f>
        <v/>
      </c>
      <c r="Q46" s="51" t="str">
        <f>'0808'!$P44</f>
        <v>On time</v>
      </c>
      <c r="R46" s="63"/>
      <c r="S46" s="51" t="str">
        <f>'1008'!$P44</f>
        <v/>
      </c>
      <c r="T46" s="51" t="str">
        <f>'1108'!$P44</f>
        <v/>
      </c>
      <c r="U46" s="63"/>
      <c r="V46" s="63"/>
      <c r="W46" s="51" t="str">
        <f>'1408'!$P44</f>
        <v/>
      </c>
      <c r="X46" s="51" t="str">
        <f>'1508'!$P44</f>
        <v/>
      </c>
      <c r="Y46" s="51" t="str">
        <f>'1608'!$P44</f>
        <v/>
      </c>
      <c r="Z46" s="51" t="str">
        <f>'1708'!$P44</f>
        <v/>
      </c>
      <c r="AA46" s="51" t="str">
        <f>'1808'!$P44</f>
        <v/>
      </c>
      <c r="AB46" s="63"/>
      <c r="AC46" s="63"/>
      <c r="AD46" s="51" t="str">
        <f>'2108'!$P44</f>
        <v>On time</v>
      </c>
      <c r="AE46" s="51" t="str">
        <f>'2208'!$P44</f>
        <v>On time</v>
      </c>
      <c r="AF46" s="51" t="str">
        <f>'2308'!$P44</f>
        <v>On time</v>
      </c>
      <c r="AG46" s="51" t="str">
        <f>'2408'!$P44</f>
        <v>On time</v>
      </c>
      <c r="AH46" s="51" t="str">
        <f>'2508'!$P44</f>
        <v>On time</v>
      </c>
      <c r="AI46" s="63"/>
      <c r="AJ46" s="63"/>
      <c r="AK46" s="51" t="str">
        <f>'2808'!$P44</f>
        <v>On time</v>
      </c>
      <c r="AL46" s="51" t="str">
        <f>'2908'!$P44</f>
        <v/>
      </c>
      <c r="AM46" s="51" t="str">
        <f>'3008'!$P44</f>
        <v/>
      </c>
      <c r="AN46" s="51" t="str">
        <f>'3108'!$P44</f>
        <v>On time</v>
      </c>
    </row>
    <row r="47" spans="1:40">
      <c r="A47" s="9" t="s">
        <v>139</v>
      </c>
      <c r="B47" s="10" t="s">
        <v>140</v>
      </c>
      <c r="C47" s="11" t="s">
        <v>134</v>
      </c>
      <c r="D47" s="17" t="s">
        <v>95</v>
      </c>
      <c r="E47" s="18" t="s">
        <v>13</v>
      </c>
      <c r="F47" s="11" t="s">
        <v>135</v>
      </c>
      <c r="G47" s="11">
        <f t="shared" si="2"/>
        <v>9</v>
      </c>
      <c r="H47" s="11">
        <f t="shared" si="3"/>
        <v>0</v>
      </c>
      <c r="I47" s="11">
        <f t="shared" si="4"/>
        <v>9</v>
      </c>
      <c r="J47" s="51" t="str">
        <f>'0108'!$P45</f>
        <v/>
      </c>
      <c r="K47" s="51" t="str">
        <f>'0208'!$P45</f>
        <v>On time</v>
      </c>
      <c r="L47" s="51" t="str">
        <f>'0308'!$P45</f>
        <v/>
      </c>
      <c r="M47" s="51" t="str">
        <f>'0408'!$P45</f>
        <v>On time</v>
      </c>
      <c r="N47" s="63"/>
      <c r="O47" s="63"/>
      <c r="P47" s="51" t="str">
        <f>'0708'!$P45</f>
        <v/>
      </c>
      <c r="Q47" s="51" t="str">
        <f>'0808'!$P45</f>
        <v/>
      </c>
      <c r="R47" s="63"/>
      <c r="S47" s="51" t="str">
        <f>'1008'!$P45</f>
        <v>On time</v>
      </c>
      <c r="T47" s="51" t="str">
        <f>'1108'!$P45</f>
        <v/>
      </c>
      <c r="U47" s="63"/>
      <c r="V47" s="63"/>
      <c r="W47" s="51" t="str">
        <f>'1408'!$P45</f>
        <v>On time</v>
      </c>
      <c r="X47" s="51" t="str">
        <f>'1508'!$P45</f>
        <v>On time</v>
      </c>
      <c r="Y47" s="51" t="str">
        <f>'1608'!$P45</f>
        <v>On time</v>
      </c>
      <c r="Z47" s="51" t="str">
        <f>'1708'!$P45</f>
        <v/>
      </c>
      <c r="AA47" s="51" t="str">
        <f>'1808'!$P45</f>
        <v/>
      </c>
      <c r="AB47" s="63"/>
      <c r="AC47" s="63"/>
      <c r="AD47" s="51" t="str">
        <f>'2108'!$P45</f>
        <v/>
      </c>
      <c r="AE47" s="51" t="str">
        <f>'2208'!$P45</f>
        <v/>
      </c>
      <c r="AF47" s="51" t="str">
        <f>'2308'!$P45</f>
        <v>On time</v>
      </c>
      <c r="AG47" s="51" t="str">
        <f>'2408'!$P45</f>
        <v/>
      </c>
      <c r="AH47" s="51" t="str">
        <f>'2508'!$P45</f>
        <v>On time</v>
      </c>
      <c r="AI47" s="63"/>
      <c r="AJ47" s="63"/>
      <c r="AK47" s="51" t="str">
        <f>'2808'!$P45</f>
        <v>On time</v>
      </c>
      <c r="AL47" s="51" t="str">
        <f>'2908'!$P45</f>
        <v>On time</v>
      </c>
      <c r="AM47" s="51" t="str">
        <f>'3008'!$P45</f>
        <v/>
      </c>
      <c r="AN47" s="51" t="str">
        <f>'3108'!$P45</f>
        <v>On time</v>
      </c>
    </row>
    <row r="48" spans="1:40">
      <c r="A48" s="9" t="s">
        <v>141</v>
      </c>
      <c r="B48" s="10" t="s">
        <v>142</v>
      </c>
      <c r="C48" s="11" t="s">
        <v>143</v>
      </c>
      <c r="D48" s="17" t="s">
        <v>95</v>
      </c>
      <c r="E48" s="18" t="s">
        <v>13</v>
      </c>
      <c r="F48" s="11" t="s">
        <v>135</v>
      </c>
      <c r="G48" s="11">
        <f t="shared" si="2"/>
        <v>14</v>
      </c>
      <c r="H48" s="11">
        <f t="shared" si="3"/>
        <v>0</v>
      </c>
      <c r="I48" s="11">
        <f t="shared" si="4"/>
        <v>14</v>
      </c>
      <c r="J48" s="51" t="str">
        <f>'0108'!$P46</f>
        <v>On time</v>
      </c>
      <c r="K48" s="51" t="str">
        <f>'0208'!$P46</f>
        <v>On time</v>
      </c>
      <c r="L48" s="51" t="str">
        <f>'0308'!$P46</f>
        <v>On time</v>
      </c>
      <c r="M48" s="51" t="str">
        <f>'0408'!$P46</f>
        <v>On time</v>
      </c>
      <c r="N48" s="63"/>
      <c r="O48" s="63"/>
      <c r="P48" s="51" t="str">
        <f>'0708'!$P46</f>
        <v/>
      </c>
      <c r="Q48" s="51" t="str">
        <f>'0808'!$P46</f>
        <v>On time</v>
      </c>
      <c r="R48" s="63"/>
      <c r="S48" s="51" t="str">
        <f>'1008'!$P46</f>
        <v>On time</v>
      </c>
      <c r="T48" s="51" t="str">
        <f>'1108'!$P46</f>
        <v>On time</v>
      </c>
      <c r="U48" s="63"/>
      <c r="V48" s="63"/>
      <c r="W48" s="51" t="str">
        <f>'1408'!$P46</f>
        <v>On time</v>
      </c>
      <c r="X48" s="51" t="str">
        <f>'1508'!$P46</f>
        <v>On time</v>
      </c>
      <c r="Y48" s="51" t="str">
        <f>'1608'!$P46</f>
        <v>On time</v>
      </c>
      <c r="Z48" s="51" t="str">
        <f>'1708'!$P46</f>
        <v>On time</v>
      </c>
      <c r="AA48" s="51" t="str">
        <f>'1808'!$P46</f>
        <v>On time</v>
      </c>
      <c r="AB48" s="63"/>
      <c r="AC48" s="63"/>
      <c r="AD48" s="51" t="str">
        <f>'2108'!$P46</f>
        <v/>
      </c>
      <c r="AE48" s="51" t="str">
        <f>'2208'!$P46</f>
        <v/>
      </c>
      <c r="AF48" s="51" t="str">
        <f>'2308'!$P46</f>
        <v>On time</v>
      </c>
      <c r="AG48" s="51" t="str">
        <f>'2408'!$P46</f>
        <v>On time</v>
      </c>
      <c r="AH48" s="51" t="str">
        <f>'2508'!$P46</f>
        <v/>
      </c>
      <c r="AI48" s="63"/>
      <c r="AJ48" s="63"/>
      <c r="AK48" s="51" t="str">
        <f>'2808'!$P46</f>
        <v/>
      </c>
      <c r="AL48" s="51" t="str">
        <f>'2908'!$P46</f>
        <v>On time</v>
      </c>
      <c r="AM48" s="51" t="str">
        <f>'3008'!$P46</f>
        <v>On time</v>
      </c>
      <c r="AN48" s="51" t="str">
        <f>'3108'!$P46</f>
        <v>On time</v>
      </c>
    </row>
    <row r="49" spans="1:40">
      <c r="A49" s="9" t="s">
        <v>144</v>
      </c>
      <c r="B49" s="10" t="s">
        <v>145</v>
      </c>
      <c r="C49" s="11" t="s">
        <v>146</v>
      </c>
      <c r="D49" s="17" t="s">
        <v>95</v>
      </c>
      <c r="E49" s="18" t="s">
        <v>13</v>
      </c>
      <c r="F49" s="11" t="s">
        <v>147</v>
      </c>
      <c r="G49" s="11">
        <f t="shared" si="2"/>
        <v>19</v>
      </c>
      <c r="H49" s="11">
        <f t="shared" si="3"/>
        <v>0</v>
      </c>
      <c r="I49" s="11">
        <f t="shared" si="4"/>
        <v>19</v>
      </c>
      <c r="J49" s="51" t="str">
        <f>'0108'!$P47</f>
        <v>On time</v>
      </c>
      <c r="K49" s="51" t="str">
        <f>'0208'!$P47</f>
        <v>On time</v>
      </c>
      <c r="L49" s="51" t="str">
        <f>'0308'!$P47</f>
        <v>On time</v>
      </c>
      <c r="M49" s="51" t="str">
        <f>'0408'!$P47</f>
        <v>On time</v>
      </c>
      <c r="N49" s="63"/>
      <c r="O49" s="63"/>
      <c r="P49" s="51" t="str">
        <f>'0708'!$P47</f>
        <v>On time</v>
      </c>
      <c r="Q49" s="51" t="str">
        <f>'0808'!$P47</f>
        <v>On time</v>
      </c>
      <c r="R49" s="63"/>
      <c r="S49" s="51" t="str">
        <f>'1008'!$P47</f>
        <v>On time</v>
      </c>
      <c r="T49" s="51" t="str">
        <f>'1108'!$P47</f>
        <v>On time</v>
      </c>
      <c r="U49" s="63"/>
      <c r="V49" s="63"/>
      <c r="W49" s="51" t="str">
        <f>'1408'!$P47</f>
        <v>On time</v>
      </c>
      <c r="X49" s="51" t="str">
        <f>'1508'!$P47</f>
        <v>On time</v>
      </c>
      <c r="Y49" s="51" t="str">
        <f>'1608'!$P47</f>
        <v>On time</v>
      </c>
      <c r="Z49" s="51" t="str">
        <f>'1708'!$P47</f>
        <v>On time</v>
      </c>
      <c r="AA49" s="51" t="str">
        <f>'1808'!$P47</f>
        <v>On time</v>
      </c>
      <c r="AB49" s="63"/>
      <c r="AC49" s="63"/>
      <c r="AD49" s="51" t="str">
        <f>'2108'!$P47</f>
        <v>On time</v>
      </c>
      <c r="AE49" s="51" t="str">
        <f>'2208'!$P47</f>
        <v>On time</v>
      </c>
      <c r="AF49" s="51" t="str">
        <f>'2308'!$P47</f>
        <v>On time</v>
      </c>
      <c r="AG49" s="51" t="str">
        <f>'2408'!$P47</f>
        <v>On time</v>
      </c>
      <c r="AH49" s="51" t="str">
        <f>'2508'!$P47</f>
        <v>On time</v>
      </c>
      <c r="AI49" s="63"/>
      <c r="AJ49" s="63"/>
      <c r="AK49" s="51" t="str">
        <f>'2808'!$P47</f>
        <v>On time</v>
      </c>
      <c r="AL49" s="51" t="str">
        <f>'2908'!$P47</f>
        <v>On time</v>
      </c>
      <c r="AM49" s="51" t="str">
        <f>'3008'!$P47</f>
        <v>On time</v>
      </c>
      <c r="AN49" s="51" t="str">
        <f>'3108'!$P47</f>
        <v>On time</v>
      </c>
    </row>
    <row r="50" spans="1:40">
      <c r="A50" s="9" t="s">
        <v>148</v>
      </c>
      <c r="B50" s="10" t="s">
        <v>149</v>
      </c>
      <c r="C50" s="11" t="s">
        <v>150</v>
      </c>
      <c r="D50" s="17" t="s">
        <v>95</v>
      </c>
      <c r="E50" s="18" t="s">
        <v>13</v>
      </c>
      <c r="F50" s="11" t="s">
        <v>147</v>
      </c>
      <c r="G50" s="11">
        <f t="shared" si="2"/>
        <v>19</v>
      </c>
      <c r="H50" s="11">
        <f t="shared" si="3"/>
        <v>0</v>
      </c>
      <c r="I50" s="11">
        <f t="shared" si="4"/>
        <v>19</v>
      </c>
      <c r="J50" s="51" t="str">
        <f>'0108'!$P48</f>
        <v>On time</v>
      </c>
      <c r="K50" s="51" t="str">
        <f>'0208'!$P48</f>
        <v>On time</v>
      </c>
      <c r="L50" s="51" t="str">
        <f>'0308'!$P48</f>
        <v>On time</v>
      </c>
      <c r="M50" s="51" t="str">
        <f>'0408'!$P48</f>
        <v>On time</v>
      </c>
      <c r="N50" s="63"/>
      <c r="O50" s="63"/>
      <c r="P50" s="51" t="str">
        <f>'0708'!$P48</f>
        <v>On time</v>
      </c>
      <c r="Q50" s="51" t="str">
        <f>'0808'!$P48</f>
        <v>On time</v>
      </c>
      <c r="R50" s="63"/>
      <c r="S50" s="51" t="str">
        <f>'1008'!$P48</f>
        <v>On time</v>
      </c>
      <c r="T50" s="51" t="str">
        <f>'1108'!$P48</f>
        <v>On time</v>
      </c>
      <c r="U50" s="63"/>
      <c r="V50" s="63"/>
      <c r="W50" s="51" t="str">
        <f>'1408'!$P48</f>
        <v>On time</v>
      </c>
      <c r="X50" s="51" t="str">
        <f>'1508'!$P48</f>
        <v>On time</v>
      </c>
      <c r="Y50" s="51" t="str">
        <f>'1608'!$P48</f>
        <v>On time</v>
      </c>
      <c r="Z50" s="51" t="str">
        <f>'1708'!$P48</f>
        <v>On time</v>
      </c>
      <c r="AA50" s="51" t="str">
        <f>'1808'!$P48</f>
        <v>On time</v>
      </c>
      <c r="AB50" s="63"/>
      <c r="AC50" s="63"/>
      <c r="AD50" s="51" t="str">
        <f>'2108'!$P48</f>
        <v>On time</v>
      </c>
      <c r="AE50" s="51" t="str">
        <f>'2208'!$P48</f>
        <v>On time</v>
      </c>
      <c r="AF50" s="51" t="str">
        <f>'2308'!$P48</f>
        <v>On time</v>
      </c>
      <c r="AG50" s="51" t="str">
        <f>'2408'!$P48</f>
        <v>On time</v>
      </c>
      <c r="AH50" s="51" t="str">
        <f>'2508'!$P48</f>
        <v>On time</v>
      </c>
      <c r="AI50" s="63"/>
      <c r="AJ50" s="63"/>
      <c r="AK50" s="51" t="str">
        <f>'2808'!$P48</f>
        <v>On time</v>
      </c>
      <c r="AL50" s="51" t="str">
        <f>'2908'!$P48</f>
        <v>On time</v>
      </c>
      <c r="AM50" s="51" t="str">
        <f>'3008'!$P48</f>
        <v>On time</v>
      </c>
      <c r="AN50" s="51" t="str">
        <f>'3108'!$P48</f>
        <v>On time</v>
      </c>
    </row>
    <row r="51" spans="1:40">
      <c r="A51" s="9" t="s">
        <v>151</v>
      </c>
      <c r="B51" s="10" t="s">
        <v>152</v>
      </c>
      <c r="C51" s="11" t="s">
        <v>153</v>
      </c>
      <c r="D51" s="17" t="s">
        <v>95</v>
      </c>
      <c r="E51" s="18" t="s">
        <v>13</v>
      </c>
      <c r="F51" s="11" t="s">
        <v>147</v>
      </c>
      <c r="G51" s="11">
        <f t="shared" si="2"/>
        <v>19</v>
      </c>
      <c r="H51" s="11">
        <f t="shared" si="3"/>
        <v>0</v>
      </c>
      <c r="I51" s="11">
        <f t="shared" si="4"/>
        <v>19</v>
      </c>
      <c r="J51" s="51" t="str">
        <f>'0108'!$P49</f>
        <v>On time</v>
      </c>
      <c r="K51" s="51" t="str">
        <f>'0208'!$P49</f>
        <v>On time</v>
      </c>
      <c r="L51" s="51" t="str">
        <f>'0308'!$P49</f>
        <v>On time</v>
      </c>
      <c r="M51" s="51" t="str">
        <f>'0408'!$P49</f>
        <v>On time</v>
      </c>
      <c r="N51" s="63"/>
      <c r="O51" s="63"/>
      <c r="P51" s="51" t="str">
        <f>'0708'!$P49</f>
        <v>On time</v>
      </c>
      <c r="Q51" s="51" t="str">
        <f>'0808'!$P49</f>
        <v>On time</v>
      </c>
      <c r="R51" s="63"/>
      <c r="S51" s="51" t="str">
        <f>'1008'!$P49</f>
        <v>On time</v>
      </c>
      <c r="T51" s="51" t="str">
        <f>'1108'!$P49</f>
        <v>On time</v>
      </c>
      <c r="U51" s="63"/>
      <c r="V51" s="63"/>
      <c r="W51" s="51" t="str">
        <f>'1408'!$P49</f>
        <v>On time</v>
      </c>
      <c r="X51" s="51" t="str">
        <f>'1508'!$P49</f>
        <v>On time</v>
      </c>
      <c r="Y51" s="51" t="str">
        <f>'1608'!$P49</f>
        <v>On time</v>
      </c>
      <c r="Z51" s="51" t="str">
        <f>'1708'!$P49</f>
        <v>On time</v>
      </c>
      <c r="AA51" s="51" t="str">
        <f>'1808'!$P49</f>
        <v>On time</v>
      </c>
      <c r="AB51" s="63"/>
      <c r="AC51" s="63"/>
      <c r="AD51" s="51" t="str">
        <f>'2108'!$P49</f>
        <v>On time</v>
      </c>
      <c r="AE51" s="51" t="str">
        <f>'2208'!$P49</f>
        <v>On time</v>
      </c>
      <c r="AF51" s="51" t="str">
        <f>'2308'!$P49</f>
        <v>On time</v>
      </c>
      <c r="AG51" s="51" t="str">
        <f>'2408'!$P49</f>
        <v>On time</v>
      </c>
      <c r="AH51" s="51" t="str">
        <f>'2508'!$P49</f>
        <v>On time</v>
      </c>
      <c r="AI51" s="63"/>
      <c r="AJ51" s="63"/>
      <c r="AK51" s="51" t="str">
        <f>'2808'!$P49</f>
        <v>On time</v>
      </c>
      <c r="AL51" s="51" t="str">
        <f>'2908'!$P49</f>
        <v>On time</v>
      </c>
      <c r="AM51" s="51" t="str">
        <f>'3008'!$P49</f>
        <v>On time</v>
      </c>
      <c r="AN51" s="51" t="str">
        <f>'3108'!$P49</f>
        <v>On time</v>
      </c>
    </row>
    <row r="52" spans="1:40">
      <c r="A52" s="9" t="s">
        <v>154</v>
      </c>
      <c r="B52" s="10" t="s">
        <v>155</v>
      </c>
      <c r="C52" s="11" t="s">
        <v>156</v>
      </c>
      <c r="D52" s="17" t="s">
        <v>95</v>
      </c>
      <c r="E52" s="18" t="s">
        <v>13</v>
      </c>
      <c r="F52" s="11" t="s">
        <v>147</v>
      </c>
      <c r="G52" s="11">
        <f t="shared" si="2"/>
        <v>19</v>
      </c>
      <c r="H52" s="11">
        <f t="shared" si="3"/>
        <v>0</v>
      </c>
      <c r="I52" s="11">
        <f t="shared" si="4"/>
        <v>19</v>
      </c>
      <c r="J52" s="51" t="str">
        <f>'0108'!$P50</f>
        <v>On time</v>
      </c>
      <c r="K52" s="51" t="str">
        <f>'0208'!$P50</f>
        <v>On time</v>
      </c>
      <c r="L52" s="51" t="str">
        <f>'0308'!$P50</f>
        <v>On time</v>
      </c>
      <c r="M52" s="51" t="str">
        <f>'0408'!$P50</f>
        <v>On time</v>
      </c>
      <c r="N52" s="63"/>
      <c r="O52" s="63"/>
      <c r="P52" s="51" t="str">
        <f>'0708'!$P50</f>
        <v>On time</v>
      </c>
      <c r="Q52" s="51" t="str">
        <f>'0808'!$P50</f>
        <v>On time</v>
      </c>
      <c r="R52" s="63"/>
      <c r="S52" s="51" t="str">
        <f>'1008'!$P50</f>
        <v>On time</v>
      </c>
      <c r="T52" s="51" t="str">
        <f>'1108'!$P50</f>
        <v>On time</v>
      </c>
      <c r="U52" s="63"/>
      <c r="V52" s="63"/>
      <c r="W52" s="51" t="str">
        <f>'1408'!$P50</f>
        <v>On time</v>
      </c>
      <c r="X52" s="51" t="str">
        <f>'1508'!$P50</f>
        <v>On time</v>
      </c>
      <c r="Y52" s="51" t="str">
        <f>'1608'!$P50</f>
        <v>On time</v>
      </c>
      <c r="Z52" s="51" t="str">
        <f>'1708'!$P50</f>
        <v>On time</v>
      </c>
      <c r="AA52" s="51" t="str">
        <f>'1808'!$P50</f>
        <v>On time</v>
      </c>
      <c r="AB52" s="63"/>
      <c r="AC52" s="63"/>
      <c r="AD52" s="51" t="str">
        <f>'2108'!$P50</f>
        <v>On time</v>
      </c>
      <c r="AE52" s="51" t="str">
        <f>'2208'!$P50</f>
        <v>On time</v>
      </c>
      <c r="AF52" s="51" t="str">
        <f>'2308'!$P50</f>
        <v>On time</v>
      </c>
      <c r="AG52" s="51" t="str">
        <f>'2408'!$P50</f>
        <v>On time</v>
      </c>
      <c r="AH52" s="51" t="str">
        <f>'2508'!$P50</f>
        <v>On time</v>
      </c>
      <c r="AI52" s="63"/>
      <c r="AJ52" s="63"/>
      <c r="AK52" s="51" t="str">
        <f>'2808'!$P50</f>
        <v>On time</v>
      </c>
      <c r="AL52" s="51" t="str">
        <f>'2908'!$P50</f>
        <v>On time</v>
      </c>
      <c r="AM52" s="51" t="str">
        <f>'3008'!$P50</f>
        <v>On time</v>
      </c>
      <c r="AN52" s="51" t="str">
        <f>'3108'!$P50</f>
        <v>On time</v>
      </c>
    </row>
    <row r="53" spans="1:40">
      <c r="A53" s="9" t="s">
        <v>157</v>
      </c>
      <c r="B53" s="10" t="s">
        <v>158</v>
      </c>
      <c r="C53" s="11" t="s">
        <v>159</v>
      </c>
      <c r="D53" s="17" t="s">
        <v>95</v>
      </c>
      <c r="E53" s="18" t="s">
        <v>13</v>
      </c>
      <c r="F53" s="11" t="s">
        <v>147</v>
      </c>
      <c r="G53" s="11">
        <f t="shared" si="2"/>
        <v>19</v>
      </c>
      <c r="H53" s="11">
        <f t="shared" si="3"/>
        <v>0</v>
      </c>
      <c r="I53" s="11">
        <f t="shared" si="4"/>
        <v>19</v>
      </c>
      <c r="J53" s="51" t="str">
        <f>'0108'!$P51</f>
        <v>On time</v>
      </c>
      <c r="K53" s="51" t="str">
        <f>'0208'!$P51</f>
        <v>On time</v>
      </c>
      <c r="L53" s="51" t="str">
        <f>'0308'!$P51</f>
        <v>On time</v>
      </c>
      <c r="M53" s="51" t="str">
        <f>'0408'!$P51</f>
        <v>On time</v>
      </c>
      <c r="N53" s="63"/>
      <c r="O53" s="63"/>
      <c r="P53" s="51" t="str">
        <f>'0708'!$P51</f>
        <v>On time</v>
      </c>
      <c r="Q53" s="51" t="str">
        <f>'0808'!$P51</f>
        <v>On time</v>
      </c>
      <c r="R53" s="63"/>
      <c r="S53" s="51" t="str">
        <f>'1008'!$P51</f>
        <v>On time</v>
      </c>
      <c r="T53" s="51" t="str">
        <f>'1108'!$P51</f>
        <v>On time</v>
      </c>
      <c r="U53" s="63"/>
      <c r="V53" s="63"/>
      <c r="W53" s="51" t="str">
        <f>'1408'!$P51</f>
        <v>On time</v>
      </c>
      <c r="X53" s="51" t="str">
        <f>'1508'!$P51</f>
        <v>On time</v>
      </c>
      <c r="Y53" s="51" t="str">
        <f>'1608'!$P51</f>
        <v>On time</v>
      </c>
      <c r="Z53" s="51" t="str">
        <f>'1708'!$P51</f>
        <v>On time</v>
      </c>
      <c r="AA53" s="51" t="str">
        <f>'1808'!$P51</f>
        <v>On time</v>
      </c>
      <c r="AB53" s="63"/>
      <c r="AC53" s="63"/>
      <c r="AD53" s="51" t="str">
        <f>'2108'!$P51</f>
        <v>On time</v>
      </c>
      <c r="AE53" s="51" t="str">
        <f>'2208'!$P51</f>
        <v>On time</v>
      </c>
      <c r="AF53" s="51" t="str">
        <f>'2308'!$P51</f>
        <v>On time</v>
      </c>
      <c r="AG53" s="51" t="str">
        <f>'2408'!$P51</f>
        <v>On time</v>
      </c>
      <c r="AH53" s="51" t="str">
        <f>'2508'!$P51</f>
        <v>On time</v>
      </c>
      <c r="AI53" s="63"/>
      <c r="AJ53" s="63"/>
      <c r="AK53" s="51" t="str">
        <f>'2808'!$P51</f>
        <v>On time</v>
      </c>
      <c r="AL53" s="51" t="str">
        <f>'2908'!$P51</f>
        <v>On time</v>
      </c>
      <c r="AM53" s="51" t="str">
        <f>'3008'!$P51</f>
        <v>On time</v>
      </c>
      <c r="AN53" s="51" t="str">
        <f>'3108'!$P51</f>
        <v>On time</v>
      </c>
    </row>
    <row r="54" spans="1:40">
      <c r="A54" s="9" t="s">
        <v>160</v>
      </c>
      <c r="B54" s="10" t="s">
        <v>161</v>
      </c>
      <c r="C54" s="11" t="s">
        <v>162</v>
      </c>
      <c r="D54" s="17" t="s">
        <v>104</v>
      </c>
      <c r="E54" s="18" t="s">
        <v>13</v>
      </c>
      <c r="F54" s="11" t="s">
        <v>163</v>
      </c>
      <c r="G54" s="11">
        <f t="shared" si="2"/>
        <v>19</v>
      </c>
      <c r="H54" s="11">
        <f t="shared" si="3"/>
        <v>0</v>
      </c>
      <c r="I54" s="11">
        <f t="shared" si="4"/>
        <v>19</v>
      </c>
      <c r="J54" s="51" t="str">
        <f>'0108'!$P52</f>
        <v>On time</v>
      </c>
      <c r="K54" s="51" t="str">
        <f>'0208'!$P52</f>
        <v>On time</v>
      </c>
      <c r="L54" s="51" t="str">
        <f>'0308'!$P52</f>
        <v>On time</v>
      </c>
      <c r="M54" s="51" t="str">
        <f>'0408'!$P52</f>
        <v>On time</v>
      </c>
      <c r="N54" s="63"/>
      <c r="O54" s="63"/>
      <c r="P54" s="51" t="str">
        <f>'0708'!$P52</f>
        <v>On time</v>
      </c>
      <c r="Q54" s="51" t="str">
        <f>'0808'!$P52</f>
        <v>On time</v>
      </c>
      <c r="R54" s="63"/>
      <c r="S54" s="51" t="str">
        <f>'1008'!$P52</f>
        <v>On time</v>
      </c>
      <c r="T54" s="51" t="str">
        <f>'1108'!$P52</f>
        <v>On time</v>
      </c>
      <c r="U54" s="63"/>
      <c r="V54" s="63"/>
      <c r="W54" s="51" t="str">
        <f>'1408'!$P52</f>
        <v>On time</v>
      </c>
      <c r="X54" s="51" t="str">
        <f>'1508'!$P52</f>
        <v>On time</v>
      </c>
      <c r="Y54" s="51" t="str">
        <f>'1608'!$P52</f>
        <v>On time</v>
      </c>
      <c r="Z54" s="51" t="str">
        <f>'1708'!$P52</f>
        <v>On time</v>
      </c>
      <c r="AA54" s="51" t="str">
        <f>'1808'!$P52</f>
        <v>On time</v>
      </c>
      <c r="AB54" s="63"/>
      <c r="AC54" s="63"/>
      <c r="AD54" s="51" t="str">
        <f>'2108'!$P52</f>
        <v>On time</v>
      </c>
      <c r="AE54" s="51" t="str">
        <f>'2208'!$P52</f>
        <v>On time</v>
      </c>
      <c r="AF54" s="51" t="str">
        <f>'2308'!$P52</f>
        <v>On time</v>
      </c>
      <c r="AG54" s="51" t="str">
        <f>'2408'!$P52</f>
        <v>On time</v>
      </c>
      <c r="AH54" s="51" t="str">
        <f>'2508'!$P52</f>
        <v>On time</v>
      </c>
      <c r="AI54" s="63"/>
      <c r="AJ54" s="63"/>
      <c r="AK54" s="51" t="str">
        <f>'2808'!$P52</f>
        <v>On time</v>
      </c>
      <c r="AL54" s="51" t="str">
        <f>'2908'!$P52</f>
        <v>On time</v>
      </c>
      <c r="AM54" s="51" t="str">
        <f>'3008'!$P52</f>
        <v>On time</v>
      </c>
      <c r="AN54" s="51" t="str">
        <f>'3108'!$P52</f>
        <v>On time</v>
      </c>
    </row>
    <row r="55" spans="1:40">
      <c r="A55" s="9" t="s">
        <v>164</v>
      </c>
      <c r="B55" s="10" t="s">
        <v>165</v>
      </c>
      <c r="C55" s="11" t="s">
        <v>166</v>
      </c>
      <c r="D55" s="17" t="s">
        <v>104</v>
      </c>
      <c r="E55" s="18" t="s">
        <v>13</v>
      </c>
      <c r="F55" s="11" t="s">
        <v>163</v>
      </c>
      <c r="G55" s="11">
        <f t="shared" si="2"/>
        <v>19</v>
      </c>
      <c r="H55" s="11">
        <f t="shared" si="3"/>
        <v>0</v>
      </c>
      <c r="I55" s="11">
        <f t="shared" si="4"/>
        <v>19</v>
      </c>
      <c r="J55" s="51" t="str">
        <f>'0108'!$P53</f>
        <v>On time</v>
      </c>
      <c r="K55" s="51" t="str">
        <f>'0208'!$P53</f>
        <v>On time</v>
      </c>
      <c r="L55" s="51" t="str">
        <f>'0308'!$P53</f>
        <v>On time</v>
      </c>
      <c r="M55" s="51" t="str">
        <f>'0408'!$P53</f>
        <v>On time</v>
      </c>
      <c r="N55" s="63"/>
      <c r="O55" s="63"/>
      <c r="P55" s="51" t="str">
        <f>'0708'!$P53</f>
        <v>On time</v>
      </c>
      <c r="Q55" s="51" t="str">
        <f>'0808'!$P53</f>
        <v>On time</v>
      </c>
      <c r="R55" s="63"/>
      <c r="S55" s="51" t="str">
        <f>'1008'!$P53</f>
        <v>On time</v>
      </c>
      <c r="T55" s="51" t="str">
        <f>'1108'!$P53</f>
        <v>On time</v>
      </c>
      <c r="U55" s="63"/>
      <c r="V55" s="63"/>
      <c r="W55" s="51" t="str">
        <f>'1408'!$P53</f>
        <v>On time</v>
      </c>
      <c r="X55" s="51" t="str">
        <f>'1508'!$P53</f>
        <v>On time</v>
      </c>
      <c r="Y55" s="51" t="str">
        <f>'1608'!$P53</f>
        <v>On time</v>
      </c>
      <c r="Z55" s="51" t="str">
        <f>'1708'!$P53</f>
        <v>On time</v>
      </c>
      <c r="AA55" s="51" t="str">
        <f>'1808'!$P53</f>
        <v>On time</v>
      </c>
      <c r="AB55" s="63"/>
      <c r="AC55" s="63"/>
      <c r="AD55" s="51" t="str">
        <f>'2108'!$P53</f>
        <v>On time</v>
      </c>
      <c r="AE55" s="51" t="str">
        <f>'2208'!$P53</f>
        <v>On time</v>
      </c>
      <c r="AF55" s="51" t="str">
        <f>'2308'!$P53</f>
        <v>On time</v>
      </c>
      <c r="AG55" s="51" t="str">
        <f>'2408'!$P53</f>
        <v>On time</v>
      </c>
      <c r="AH55" s="51" t="str">
        <f>'2508'!$P53</f>
        <v>On time</v>
      </c>
      <c r="AI55" s="63"/>
      <c r="AJ55" s="63"/>
      <c r="AK55" s="51" t="str">
        <f>'2808'!$P53</f>
        <v>On time</v>
      </c>
      <c r="AL55" s="51" t="str">
        <f>'2908'!$P53</f>
        <v>On time</v>
      </c>
      <c r="AM55" s="51" t="str">
        <f>'3008'!$P53</f>
        <v>On time</v>
      </c>
      <c r="AN55" s="51" t="str">
        <f>'3108'!$P53</f>
        <v>On time</v>
      </c>
    </row>
    <row r="56" spans="1:40">
      <c r="A56" s="20" t="s">
        <v>167</v>
      </c>
      <c r="B56" s="10" t="s">
        <v>168</v>
      </c>
      <c r="C56" s="11" t="s">
        <v>169</v>
      </c>
      <c r="D56" s="17" t="s">
        <v>104</v>
      </c>
      <c r="E56" s="18" t="s">
        <v>13</v>
      </c>
      <c r="F56" s="21" t="s">
        <v>163</v>
      </c>
      <c r="G56" s="11">
        <f t="shared" si="2"/>
        <v>19</v>
      </c>
      <c r="H56" s="11">
        <f t="shared" si="3"/>
        <v>0</v>
      </c>
      <c r="I56" s="11">
        <f t="shared" si="4"/>
        <v>19</v>
      </c>
      <c r="J56" s="51" t="str">
        <f>'0108'!$P54</f>
        <v>On time</v>
      </c>
      <c r="K56" s="51" t="str">
        <f>'0208'!$P54</f>
        <v>On time</v>
      </c>
      <c r="L56" s="51" t="str">
        <f>'0308'!$P54</f>
        <v>On time</v>
      </c>
      <c r="M56" s="51" t="str">
        <f>'0408'!$P54</f>
        <v>On time</v>
      </c>
      <c r="N56" s="63"/>
      <c r="O56" s="63"/>
      <c r="P56" s="51" t="str">
        <f>'0708'!$P54</f>
        <v>On time</v>
      </c>
      <c r="Q56" s="51" t="str">
        <f>'0808'!$P54</f>
        <v>On time</v>
      </c>
      <c r="R56" s="63"/>
      <c r="S56" s="51" t="str">
        <f>'1008'!$P54</f>
        <v>On time</v>
      </c>
      <c r="T56" s="51" t="str">
        <f>'1108'!$P54</f>
        <v>On time</v>
      </c>
      <c r="U56" s="63"/>
      <c r="V56" s="63"/>
      <c r="W56" s="51" t="str">
        <f>'1408'!$P54</f>
        <v>On time</v>
      </c>
      <c r="X56" s="51" t="str">
        <f>'1508'!$P54</f>
        <v>On time</v>
      </c>
      <c r="Y56" s="51" t="str">
        <f>'1608'!$P54</f>
        <v>On time</v>
      </c>
      <c r="Z56" s="51" t="str">
        <f>'1708'!$P54</f>
        <v>On time</v>
      </c>
      <c r="AA56" s="51" t="str">
        <f>'1808'!$P54</f>
        <v>On time</v>
      </c>
      <c r="AB56" s="63"/>
      <c r="AC56" s="63"/>
      <c r="AD56" s="51" t="str">
        <f>'2108'!$P54</f>
        <v>On time</v>
      </c>
      <c r="AE56" s="51" t="str">
        <f>'2208'!$P54</f>
        <v>On time</v>
      </c>
      <c r="AF56" s="51" t="str">
        <f>'2308'!$P54</f>
        <v>On time</v>
      </c>
      <c r="AG56" s="51" t="str">
        <f>'2408'!$P54</f>
        <v>On time</v>
      </c>
      <c r="AH56" s="51" t="str">
        <f>'2508'!$P54</f>
        <v>On time</v>
      </c>
      <c r="AI56" s="63"/>
      <c r="AJ56" s="63"/>
      <c r="AK56" s="51" t="str">
        <f>'2808'!$P54</f>
        <v>On time</v>
      </c>
      <c r="AL56" s="51" t="str">
        <f>'2908'!$P54</f>
        <v>On time</v>
      </c>
      <c r="AM56" s="51" t="str">
        <f>'3008'!$P54</f>
        <v>On time</v>
      </c>
      <c r="AN56" s="51" t="str">
        <f>'3108'!$P54</f>
        <v>On time</v>
      </c>
    </row>
    <row r="57" spans="1:40">
      <c r="A57" s="9" t="s">
        <v>170</v>
      </c>
      <c r="B57" s="10" t="s">
        <v>171</v>
      </c>
      <c r="C57" s="11" t="s">
        <v>172</v>
      </c>
      <c r="D57" s="17" t="s">
        <v>104</v>
      </c>
      <c r="E57" s="18" t="s">
        <v>13</v>
      </c>
      <c r="F57" s="11" t="s">
        <v>163</v>
      </c>
      <c r="G57" s="11">
        <f t="shared" si="2"/>
        <v>19</v>
      </c>
      <c r="H57" s="11">
        <f t="shared" si="3"/>
        <v>0</v>
      </c>
      <c r="I57" s="11">
        <f t="shared" si="4"/>
        <v>19</v>
      </c>
      <c r="J57" s="51" t="str">
        <f>'0108'!$P55</f>
        <v>On time</v>
      </c>
      <c r="K57" s="51" t="str">
        <f>'0208'!$P55</f>
        <v>On time</v>
      </c>
      <c r="L57" s="51" t="str">
        <f>'0308'!$P55</f>
        <v>On time</v>
      </c>
      <c r="M57" s="51" t="str">
        <f>'0408'!$P55</f>
        <v>On time</v>
      </c>
      <c r="N57" s="63"/>
      <c r="O57" s="63"/>
      <c r="P57" s="51" t="str">
        <f>'0708'!$P55</f>
        <v>On time</v>
      </c>
      <c r="Q57" s="51" t="str">
        <f>'0808'!$P55</f>
        <v>On time</v>
      </c>
      <c r="R57" s="63"/>
      <c r="S57" s="51" t="str">
        <f>'1008'!$P55</f>
        <v>On time</v>
      </c>
      <c r="T57" s="51" t="str">
        <f>'1108'!$P55</f>
        <v>On time</v>
      </c>
      <c r="U57" s="63"/>
      <c r="V57" s="63"/>
      <c r="W57" s="51" t="str">
        <f>'1408'!$P55</f>
        <v>On time</v>
      </c>
      <c r="X57" s="51" t="str">
        <f>'1508'!$P55</f>
        <v>On time</v>
      </c>
      <c r="Y57" s="51" t="str">
        <f>'1608'!$P55</f>
        <v>On time</v>
      </c>
      <c r="Z57" s="51" t="str">
        <f>'1708'!$P55</f>
        <v>On time</v>
      </c>
      <c r="AA57" s="51" t="str">
        <f>'1808'!$P55</f>
        <v>On time</v>
      </c>
      <c r="AB57" s="63"/>
      <c r="AC57" s="63"/>
      <c r="AD57" s="51" t="str">
        <f>'2108'!$P55</f>
        <v>On time</v>
      </c>
      <c r="AE57" s="51" t="str">
        <f>'2208'!$P55</f>
        <v>On time</v>
      </c>
      <c r="AF57" s="51" t="str">
        <f>'2308'!$P55</f>
        <v>On time</v>
      </c>
      <c r="AG57" s="51" t="str">
        <f>'2408'!$P55</f>
        <v>On time</v>
      </c>
      <c r="AH57" s="51" t="str">
        <f>'2508'!$P55</f>
        <v>On time</v>
      </c>
      <c r="AI57" s="63"/>
      <c r="AJ57" s="63"/>
      <c r="AK57" s="51" t="str">
        <f>'2808'!$P55</f>
        <v>On time</v>
      </c>
      <c r="AL57" s="51" t="str">
        <f>'2908'!$P55</f>
        <v>On time</v>
      </c>
      <c r="AM57" s="51" t="str">
        <f>'3008'!$P55</f>
        <v>On time</v>
      </c>
      <c r="AN57" s="51" t="str">
        <f>'3108'!$P55</f>
        <v>On time</v>
      </c>
    </row>
    <row r="58" spans="1:40">
      <c r="A58" s="9" t="s">
        <v>173</v>
      </c>
      <c r="B58" s="10" t="s">
        <v>174</v>
      </c>
      <c r="C58" s="11" t="s">
        <v>172</v>
      </c>
      <c r="D58" s="17" t="s">
        <v>104</v>
      </c>
      <c r="E58" s="18" t="s">
        <v>13</v>
      </c>
      <c r="F58" s="11" t="s">
        <v>163</v>
      </c>
      <c r="G58" s="11">
        <f t="shared" si="2"/>
        <v>19</v>
      </c>
      <c r="H58" s="11">
        <f t="shared" si="3"/>
        <v>0</v>
      </c>
      <c r="I58" s="11">
        <f t="shared" si="4"/>
        <v>19</v>
      </c>
      <c r="J58" s="51" t="str">
        <f>'0108'!$P56</f>
        <v>On time</v>
      </c>
      <c r="K58" s="51" t="str">
        <f>'0208'!$P56</f>
        <v>On time</v>
      </c>
      <c r="L58" s="51" t="str">
        <f>'0308'!$P56</f>
        <v>On time</v>
      </c>
      <c r="M58" s="51" t="str">
        <f>'0408'!$P56</f>
        <v>On time</v>
      </c>
      <c r="N58" s="63"/>
      <c r="O58" s="63"/>
      <c r="P58" s="51" t="str">
        <f>'0708'!$P56</f>
        <v>On time</v>
      </c>
      <c r="Q58" s="51" t="str">
        <f>'0808'!$P56</f>
        <v>On time</v>
      </c>
      <c r="R58" s="63"/>
      <c r="S58" s="51" t="str">
        <f>'1008'!$P56</f>
        <v>On time</v>
      </c>
      <c r="T58" s="51" t="str">
        <f>'1108'!$P56</f>
        <v>On time</v>
      </c>
      <c r="U58" s="63"/>
      <c r="V58" s="63"/>
      <c r="W58" s="51" t="str">
        <f>'1408'!$P56</f>
        <v>On time</v>
      </c>
      <c r="X58" s="51" t="str">
        <f>'1508'!$P56</f>
        <v>On time</v>
      </c>
      <c r="Y58" s="51" t="str">
        <f>'1608'!$P56</f>
        <v>On time</v>
      </c>
      <c r="Z58" s="51" t="str">
        <f>'1708'!$P56</f>
        <v>On time</v>
      </c>
      <c r="AA58" s="51" t="str">
        <f>'1808'!$P56</f>
        <v>On time</v>
      </c>
      <c r="AB58" s="63"/>
      <c r="AC58" s="63"/>
      <c r="AD58" s="51" t="str">
        <f>'2108'!$P56</f>
        <v>On time</v>
      </c>
      <c r="AE58" s="51" t="str">
        <f>'2208'!$P56</f>
        <v>On time</v>
      </c>
      <c r="AF58" s="51" t="str">
        <f>'2308'!$P56</f>
        <v>On time</v>
      </c>
      <c r="AG58" s="51" t="str">
        <f>'2408'!$P56</f>
        <v>On time</v>
      </c>
      <c r="AH58" s="51" t="str">
        <f>'2508'!$P56</f>
        <v>On time</v>
      </c>
      <c r="AI58" s="63"/>
      <c r="AJ58" s="63"/>
      <c r="AK58" s="51" t="str">
        <f>'2808'!$P56</f>
        <v>On time</v>
      </c>
      <c r="AL58" s="51" t="str">
        <f>'2908'!$P56</f>
        <v>On time</v>
      </c>
      <c r="AM58" s="51" t="str">
        <f>'3008'!$P56</f>
        <v>On time</v>
      </c>
      <c r="AN58" s="51" t="str">
        <f>'3108'!$P56</f>
        <v>On time</v>
      </c>
    </row>
    <row r="59" spans="1:40">
      <c r="A59" s="9" t="s">
        <v>175</v>
      </c>
      <c r="B59" s="10" t="s">
        <v>176</v>
      </c>
      <c r="C59" s="11" t="s">
        <v>177</v>
      </c>
      <c r="D59" s="17" t="s">
        <v>104</v>
      </c>
      <c r="E59" s="18" t="s">
        <v>13</v>
      </c>
      <c r="F59" s="11" t="s">
        <v>163</v>
      </c>
      <c r="G59" s="11">
        <f t="shared" si="2"/>
        <v>19</v>
      </c>
      <c r="H59" s="11">
        <f t="shared" si="3"/>
        <v>0</v>
      </c>
      <c r="I59" s="11">
        <f t="shared" si="4"/>
        <v>19</v>
      </c>
      <c r="J59" s="51" t="str">
        <f>'0108'!$P57</f>
        <v>On time</v>
      </c>
      <c r="K59" s="51" t="str">
        <f>'0208'!$P57</f>
        <v>On time</v>
      </c>
      <c r="L59" s="51" t="str">
        <f>'0308'!$P57</f>
        <v>On time</v>
      </c>
      <c r="M59" s="51" t="str">
        <f>'0408'!$P57</f>
        <v>On time</v>
      </c>
      <c r="N59" s="63"/>
      <c r="O59" s="63"/>
      <c r="P59" s="51" t="str">
        <f>'0708'!$P57</f>
        <v>On time</v>
      </c>
      <c r="Q59" s="51" t="str">
        <f>'0808'!$P57</f>
        <v>On time</v>
      </c>
      <c r="R59" s="63"/>
      <c r="S59" s="51" t="str">
        <f>'1008'!$P57</f>
        <v>On time</v>
      </c>
      <c r="T59" s="51" t="str">
        <f>'1108'!$P57</f>
        <v>On time</v>
      </c>
      <c r="U59" s="63"/>
      <c r="V59" s="63"/>
      <c r="W59" s="51" t="str">
        <f>'1408'!$P57</f>
        <v>On time</v>
      </c>
      <c r="X59" s="51" t="str">
        <f>'1508'!$P57</f>
        <v>On time</v>
      </c>
      <c r="Y59" s="51" t="str">
        <f>'1608'!$P57</f>
        <v>On time</v>
      </c>
      <c r="Z59" s="51" t="str">
        <f>'1708'!$P57</f>
        <v>On time</v>
      </c>
      <c r="AA59" s="51" t="str">
        <f>'1808'!$P57</f>
        <v>On time</v>
      </c>
      <c r="AB59" s="63"/>
      <c r="AC59" s="63"/>
      <c r="AD59" s="51" t="str">
        <f>'2108'!$P57</f>
        <v>On time</v>
      </c>
      <c r="AE59" s="51" t="str">
        <f>'2208'!$P57</f>
        <v>On time</v>
      </c>
      <c r="AF59" s="51" t="str">
        <f>'2308'!$P57</f>
        <v>On time</v>
      </c>
      <c r="AG59" s="51" t="str">
        <f>'2408'!$P57</f>
        <v>On time</v>
      </c>
      <c r="AH59" s="51" t="str">
        <f>'2508'!$P57</f>
        <v>On time</v>
      </c>
      <c r="AI59" s="63"/>
      <c r="AJ59" s="63"/>
      <c r="AK59" s="51" t="str">
        <f>'2808'!$P57</f>
        <v>On time</v>
      </c>
      <c r="AL59" s="51" t="str">
        <f>'2908'!$P57</f>
        <v>On time</v>
      </c>
      <c r="AM59" s="51" t="str">
        <f>'3008'!$P57</f>
        <v>On time</v>
      </c>
      <c r="AN59" s="51" t="str">
        <f>'3108'!$P57</f>
        <v>On time</v>
      </c>
    </row>
    <row r="60" spans="1:40">
      <c r="A60" s="9" t="s">
        <v>178</v>
      </c>
      <c r="B60" s="10" t="s">
        <v>179</v>
      </c>
      <c r="C60" s="11" t="s">
        <v>180</v>
      </c>
      <c r="D60" s="17" t="s">
        <v>104</v>
      </c>
      <c r="E60" s="18" t="s">
        <v>13</v>
      </c>
      <c r="F60" s="11" t="s">
        <v>163</v>
      </c>
      <c r="G60" s="11">
        <f t="shared" si="2"/>
        <v>19</v>
      </c>
      <c r="H60" s="11">
        <f t="shared" si="3"/>
        <v>0</v>
      </c>
      <c r="I60" s="11">
        <f t="shared" si="4"/>
        <v>19</v>
      </c>
      <c r="J60" s="51" t="str">
        <f>'0108'!$P58</f>
        <v>On time</v>
      </c>
      <c r="K60" s="51" t="str">
        <f>'0208'!$P58</f>
        <v>On time</v>
      </c>
      <c r="L60" s="51" t="str">
        <f>'0308'!$P58</f>
        <v>On time</v>
      </c>
      <c r="M60" s="51" t="str">
        <f>'0408'!$P58</f>
        <v>On time</v>
      </c>
      <c r="N60" s="63"/>
      <c r="O60" s="63"/>
      <c r="P60" s="51" t="str">
        <f>'0708'!$P58</f>
        <v>On time</v>
      </c>
      <c r="Q60" s="51" t="str">
        <f>'0808'!$P58</f>
        <v>On time</v>
      </c>
      <c r="R60" s="63"/>
      <c r="S60" s="51" t="str">
        <f>'1008'!$P58</f>
        <v>On time</v>
      </c>
      <c r="T60" s="51" t="str">
        <f>'1108'!$P58</f>
        <v>On time</v>
      </c>
      <c r="U60" s="63"/>
      <c r="V60" s="63"/>
      <c r="W60" s="51" t="str">
        <f>'1408'!$P58</f>
        <v>On time</v>
      </c>
      <c r="X60" s="51" t="str">
        <f>'1508'!$P58</f>
        <v>On time</v>
      </c>
      <c r="Y60" s="51" t="str">
        <f>'1608'!$P58</f>
        <v>On time</v>
      </c>
      <c r="Z60" s="51" t="str">
        <f>'1708'!$P58</f>
        <v>On time</v>
      </c>
      <c r="AA60" s="51" t="str">
        <f>'1808'!$P58</f>
        <v>On time</v>
      </c>
      <c r="AB60" s="63"/>
      <c r="AC60" s="63"/>
      <c r="AD60" s="51" t="str">
        <f>'2108'!$P58</f>
        <v>On time</v>
      </c>
      <c r="AE60" s="51" t="str">
        <f>'2208'!$P58</f>
        <v>On time</v>
      </c>
      <c r="AF60" s="51" t="str">
        <f>'2308'!$P58</f>
        <v>On time</v>
      </c>
      <c r="AG60" s="51" t="str">
        <f>'2408'!$P58</f>
        <v>On time</v>
      </c>
      <c r="AH60" s="51" t="str">
        <f>'2508'!$P58</f>
        <v>On time</v>
      </c>
      <c r="AI60" s="63"/>
      <c r="AJ60" s="63"/>
      <c r="AK60" s="51" t="str">
        <f>'2808'!$P58</f>
        <v>On time</v>
      </c>
      <c r="AL60" s="51" t="str">
        <f>'2908'!$P58</f>
        <v>On time</v>
      </c>
      <c r="AM60" s="51" t="str">
        <f>'3008'!$P58</f>
        <v>On time</v>
      </c>
      <c r="AN60" s="51" t="str">
        <f>'3108'!$P58</f>
        <v>On time</v>
      </c>
    </row>
    <row r="61" spans="1:40">
      <c r="A61" s="9" t="s">
        <v>181</v>
      </c>
      <c r="B61" s="10" t="s">
        <v>182</v>
      </c>
      <c r="C61" s="11" t="s">
        <v>180</v>
      </c>
      <c r="D61" s="17" t="s">
        <v>104</v>
      </c>
      <c r="E61" s="18" t="s">
        <v>13</v>
      </c>
      <c r="F61" s="11" t="s">
        <v>163</v>
      </c>
      <c r="G61" s="11">
        <f t="shared" si="2"/>
        <v>19</v>
      </c>
      <c r="H61" s="11">
        <f t="shared" si="3"/>
        <v>0</v>
      </c>
      <c r="I61" s="11">
        <f t="shared" si="4"/>
        <v>19</v>
      </c>
      <c r="J61" s="51" t="str">
        <f>'0108'!$P59</f>
        <v>On time</v>
      </c>
      <c r="K61" s="51" t="str">
        <f>'0208'!$P59</f>
        <v>On time</v>
      </c>
      <c r="L61" s="51" t="str">
        <f>'0308'!$P59</f>
        <v>On time</v>
      </c>
      <c r="M61" s="51" t="str">
        <f>'0408'!$P59</f>
        <v>On time</v>
      </c>
      <c r="N61" s="63"/>
      <c r="O61" s="63"/>
      <c r="P61" s="51" t="str">
        <f>'0708'!$P59</f>
        <v>On time</v>
      </c>
      <c r="Q61" s="51" t="str">
        <f>'0808'!$P59</f>
        <v>On time</v>
      </c>
      <c r="R61" s="63"/>
      <c r="S61" s="51" t="str">
        <f>'1008'!$P59</f>
        <v>On time</v>
      </c>
      <c r="T61" s="51" t="str">
        <f>'1108'!$P59</f>
        <v>On time</v>
      </c>
      <c r="U61" s="63"/>
      <c r="V61" s="63"/>
      <c r="W61" s="51" t="str">
        <f>'1408'!$P59</f>
        <v>On time</v>
      </c>
      <c r="X61" s="51" t="str">
        <f>'1508'!$P59</f>
        <v>On time</v>
      </c>
      <c r="Y61" s="51" t="str">
        <f>'1608'!$P59</f>
        <v>On time</v>
      </c>
      <c r="Z61" s="51" t="str">
        <f>'1708'!$P59</f>
        <v>On time</v>
      </c>
      <c r="AA61" s="51" t="str">
        <f>'1808'!$P59</f>
        <v>On time</v>
      </c>
      <c r="AB61" s="63"/>
      <c r="AC61" s="63"/>
      <c r="AD61" s="51" t="str">
        <f>'2108'!$P59</f>
        <v>On time</v>
      </c>
      <c r="AE61" s="51" t="str">
        <f>'2208'!$P59</f>
        <v>On time</v>
      </c>
      <c r="AF61" s="51" t="str">
        <f>'2308'!$P59</f>
        <v>On time</v>
      </c>
      <c r="AG61" s="51" t="str">
        <f>'2408'!$P59</f>
        <v>On time</v>
      </c>
      <c r="AH61" s="51" t="str">
        <f>'2508'!$P59</f>
        <v>On time</v>
      </c>
      <c r="AI61" s="63"/>
      <c r="AJ61" s="63"/>
      <c r="AK61" s="51" t="str">
        <f>'2808'!$P59</f>
        <v>On time</v>
      </c>
      <c r="AL61" s="51" t="str">
        <f>'2908'!$P59</f>
        <v>On time</v>
      </c>
      <c r="AM61" s="51" t="str">
        <f>'3008'!$P59</f>
        <v>On time</v>
      </c>
      <c r="AN61" s="51" t="str">
        <f>'3108'!$P59</f>
        <v>On time</v>
      </c>
    </row>
    <row r="62" spans="1:40">
      <c r="A62" s="14" t="s">
        <v>183</v>
      </c>
      <c r="B62" s="15" t="s">
        <v>184</v>
      </c>
      <c r="C62" s="16" t="s">
        <v>185</v>
      </c>
      <c r="D62" s="17" t="s">
        <v>104</v>
      </c>
      <c r="E62" s="18" t="s">
        <v>13</v>
      </c>
      <c r="F62" s="11" t="s">
        <v>163</v>
      </c>
      <c r="G62" s="11">
        <f t="shared" si="2"/>
        <v>19</v>
      </c>
      <c r="H62" s="11">
        <f t="shared" si="3"/>
        <v>0</v>
      </c>
      <c r="I62" s="11">
        <f t="shared" si="4"/>
        <v>19</v>
      </c>
      <c r="J62" s="51" t="str">
        <f>'0108'!$P60</f>
        <v>On time</v>
      </c>
      <c r="K62" s="51" t="str">
        <f>'0208'!$P60</f>
        <v>On time</v>
      </c>
      <c r="L62" s="51" t="str">
        <f>'0308'!$P60</f>
        <v>On time</v>
      </c>
      <c r="M62" s="51" t="str">
        <f>'0408'!$P60</f>
        <v>On time</v>
      </c>
      <c r="N62" s="63"/>
      <c r="O62" s="63"/>
      <c r="P62" s="51" t="str">
        <f>'0708'!$P60</f>
        <v>On time</v>
      </c>
      <c r="Q62" s="51" t="str">
        <f>'0808'!$P60</f>
        <v>On time</v>
      </c>
      <c r="R62" s="63"/>
      <c r="S62" s="51" t="str">
        <f>'1008'!$P60</f>
        <v>On time</v>
      </c>
      <c r="T62" s="51" t="str">
        <f>'1108'!$P60</f>
        <v>On time</v>
      </c>
      <c r="U62" s="63"/>
      <c r="V62" s="63"/>
      <c r="W62" s="51" t="str">
        <f>'1408'!$P60</f>
        <v>On time</v>
      </c>
      <c r="X62" s="51" t="str">
        <f>'1508'!$P60</f>
        <v>On time</v>
      </c>
      <c r="Y62" s="51" t="str">
        <f>'1608'!$P60</f>
        <v>On time</v>
      </c>
      <c r="Z62" s="51" t="str">
        <f>'1708'!$P60</f>
        <v>On time</v>
      </c>
      <c r="AA62" s="51" t="str">
        <f>'1808'!$P60</f>
        <v>On time</v>
      </c>
      <c r="AB62" s="63"/>
      <c r="AC62" s="63"/>
      <c r="AD62" s="51" t="str">
        <f>'2108'!$P60</f>
        <v>On time</v>
      </c>
      <c r="AE62" s="51" t="str">
        <f>'2208'!$P60</f>
        <v>On time</v>
      </c>
      <c r="AF62" s="51" t="str">
        <f>'2308'!$P60</f>
        <v>On time</v>
      </c>
      <c r="AG62" s="51" t="str">
        <f>'2408'!$P60</f>
        <v>On time</v>
      </c>
      <c r="AH62" s="51" t="str">
        <f>'2508'!$P60</f>
        <v>On time</v>
      </c>
      <c r="AI62" s="63"/>
      <c r="AJ62" s="63"/>
      <c r="AK62" s="51" t="str">
        <f>'2808'!$P60</f>
        <v>On time</v>
      </c>
      <c r="AL62" s="51" t="str">
        <f>'2908'!$P60</f>
        <v>On time</v>
      </c>
      <c r="AM62" s="51" t="str">
        <f>'3008'!$P60</f>
        <v>On time</v>
      </c>
      <c r="AN62" s="51" t="str">
        <f>'3108'!$P60</f>
        <v>On time</v>
      </c>
    </row>
    <row r="63" spans="1:40">
      <c r="A63" s="20" t="s">
        <v>186</v>
      </c>
      <c r="B63" s="10" t="s">
        <v>187</v>
      </c>
      <c r="C63" s="11" t="s">
        <v>188</v>
      </c>
      <c r="D63" s="11" t="s">
        <v>54</v>
      </c>
      <c r="E63" s="12" t="s">
        <v>13</v>
      </c>
      <c r="F63" s="21" t="s">
        <v>163</v>
      </c>
      <c r="G63" s="11">
        <f t="shared" si="2"/>
        <v>19</v>
      </c>
      <c r="H63" s="11">
        <f t="shared" si="3"/>
        <v>0</v>
      </c>
      <c r="I63" s="11">
        <f t="shared" si="4"/>
        <v>19</v>
      </c>
      <c r="J63" s="51" t="str">
        <f>'0108'!$P61</f>
        <v>On time</v>
      </c>
      <c r="K63" s="51" t="str">
        <f>'0208'!$P61</f>
        <v>On time</v>
      </c>
      <c r="L63" s="51" t="str">
        <f>'0308'!$P61</f>
        <v>On time</v>
      </c>
      <c r="M63" s="51" t="str">
        <f>'0408'!$P61</f>
        <v>On time</v>
      </c>
      <c r="N63" s="63"/>
      <c r="O63" s="63"/>
      <c r="P63" s="51" t="str">
        <f>'0708'!$P61</f>
        <v>On time</v>
      </c>
      <c r="Q63" s="51" t="str">
        <f>'0808'!$P61</f>
        <v>On time</v>
      </c>
      <c r="R63" s="63"/>
      <c r="S63" s="51" t="str">
        <f>'1008'!$P61</f>
        <v>On time</v>
      </c>
      <c r="T63" s="51" t="str">
        <f>'1108'!$P61</f>
        <v>On time</v>
      </c>
      <c r="U63" s="63"/>
      <c r="V63" s="63"/>
      <c r="W63" s="51" t="str">
        <f>'1408'!$P61</f>
        <v>On time</v>
      </c>
      <c r="X63" s="51" t="str">
        <f>'1508'!$P61</f>
        <v>On time</v>
      </c>
      <c r="Y63" s="51" t="str">
        <f>'1608'!$P61</f>
        <v>On time</v>
      </c>
      <c r="Z63" s="51" t="str">
        <f>'1708'!$P61</f>
        <v>On time</v>
      </c>
      <c r="AA63" s="51" t="str">
        <f>'1808'!$P61</f>
        <v>On time</v>
      </c>
      <c r="AB63" s="63"/>
      <c r="AC63" s="63"/>
      <c r="AD63" s="51" t="str">
        <f>'2108'!$P61</f>
        <v>On time</v>
      </c>
      <c r="AE63" s="51" t="str">
        <f>'2208'!$P61</f>
        <v>On time</v>
      </c>
      <c r="AF63" s="51" t="str">
        <f>'2308'!$P61</f>
        <v>On time</v>
      </c>
      <c r="AG63" s="51" t="str">
        <f>'2408'!$P61</f>
        <v>On time</v>
      </c>
      <c r="AH63" s="51" t="str">
        <f>'2508'!$P61</f>
        <v>On time</v>
      </c>
      <c r="AI63" s="63"/>
      <c r="AJ63" s="63"/>
      <c r="AK63" s="51" t="str">
        <f>'2808'!$P61</f>
        <v>On time</v>
      </c>
      <c r="AL63" s="51" t="str">
        <f>'2908'!$P61</f>
        <v>On time</v>
      </c>
      <c r="AM63" s="51" t="str">
        <f>'3008'!$P61</f>
        <v>On time</v>
      </c>
      <c r="AN63" s="51" t="str">
        <f>'3108'!$P61</f>
        <v>On time</v>
      </c>
    </row>
    <row r="64" spans="1:40">
      <c r="A64" s="9" t="s">
        <v>189</v>
      </c>
      <c r="B64" s="10" t="s">
        <v>190</v>
      </c>
      <c r="C64" s="11" t="s">
        <v>191</v>
      </c>
      <c r="D64" s="17" t="s">
        <v>95</v>
      </c>
      <c r="E64" s="18" t="s">
        <v>13</v>
      </c>
      <c r="F64" s="11" t="s">
        <v>163</v>
      </c>
      <c r="G64" s="11">
        <f t="shared" si="2"/>
        <v>19</v>
      </c>
      <c r="H64" s="11">
        <f t="shared" si="3"/>
        <v>0</v>
      </c>
      <c r="I64" s="11">
        <f t="shared" si="4"/>
        <v>19</v>
      </c>
      <c r="J64" s="51" t="str">
        <f>'0108'!$P62</f>
        <v>On time</v>
      </c>
      <c r="K64" s="51" t="str">
        <f>'0208'!$P62</f>
        <v>On time</v>
      </c>
      <c r="L64" s="51" t="str">
        <f>'0308'!$P62</f>
        <v>On time</v>
      </c>
      <c r="M64" s="51" t="str">
        <f>'0408'!$P62</f>
        <v>On time</v>
      </c>
      <c r="N64" s="63"/>
      <c r="O64" s="63"/>
      <c r="P64" s="51" t="str">
        <f>'0708'!$P62</f>
        <v>On time</v>
      </c>
      <c r="Q64" s="51" t="str">
        <f>'0808'!$P62</f>
        <v>On time</v>
      </c>
      <c r="R64" s="63"/>
      <c r="S64" s="51" t="str">
        <f>'1008'!$P62</f>
        <v>On time</v>
      </c>
      <c r="T64" s="51" t="str">
        <f>'1108'!$P62</f>
        <v>On time</v>
      </c>
      <c r="U64" s="63"/>
      <c r="V64" s="63"/>
      <c r="W64" s="51" t="str">
        <f>'1408'!$P62</f>
        <v>On time</v>
      </c>
      <c r="X64" s="51" t="str">
        <f>'1508'!$P62</f>
        <v>On time</v>
      </c>
      <c r="Y64" s="51" t="str">
        <f>'1608'!$P62</f>
        <v>On time</v>
      </c>
      <c r="Z64" s="51" t="str">
        <f>'1708'!$P62</f>
        <v>On time</v>
      </c>
      <c r="AA64" s="51" t="str">
        <f>'1808'!$P62</f>
        <v>On time</v>
      </c>
      <c r="AB64" s="63"/>
      <c r="AC64" s="63"/>
      <c r="AD64" s="51" t="str">
        <f>'2108'!$P62</f>
        <v>On time</v>
      </c>
      <c r="AE64" s="51" t="str">
        <f>'2208'!$P62</f>
        <v>On time</v>
      </c>
      <c r="AF64" s="51" t="str">
        <f>'2308'!$P62</f>
        <v>On time</v>
      </c>
      <c r="AG64" s="51" t="str">
        <f>'2408'!$P62</f>
        <v>On time</v>
      </c>
      <c r="AH64" s="51" t="str">
        <f>'2508'!$P62</f>
        <v>On time</v>
      </c>
      <c r="AI64" s="63"/>
      <c r="AJ64" s="63"/>
      <c r="AK64" s="51" t="str">
        <f>'2808'!$P62</f>
        <v>On time</v>
      </c>
      <c r="AL64" s="51" t="str">
        <f>'2908'!$P62</f>
        <v>On time</v>
      </c>
      <c r="AM64" s="51" t="str">
        <f>'3008'!$P62</f>
        <v>On time</v>
      </c>
      <c r="AN64" s="51" t="str">
        <f>'3108'!$P62</f>
        <v>On time</v>
      </c>
    </row>
    <row r="65" spans="1:40">
      <c r="A65" s="9" t="s">
        <v>192</v>
      </c>
      <c r="B65" s="10" t="s">
        <v>193</v>
      </c>
      <c r="C65" s="11" t="s">
        <v>194</v>
      </c>
      <c r="D65" s="17" t="s">
        <v>95</v>
      </c>
      <c r="E65" s="18" t="s">
        <v>13</v>
      </c>
      <c r="F65" s="11" t="s">
        <v>163</v>
      </c>
      <c r="G65" s="11">
        <f t="shared" si="2"/>
        <v>19</v>
      </c>
      <c r="H65" s="11">
        <f t="shared" si="3"/>
        <v>0</v>
      </c>
      <c r="I65" s="11">
        <f t="shared" si="4"/>
        <v>19</v>
      </c>
      <c r="J65" s="51" t="str">
        <f>'0108'!$P63</f>
        <v>On time</v>
      </c>
      <c r="K65" s="51" t="str">
        <f>'0208'!$P63</f>
        <v>On time</v>
      </c>
      <c r="L65" s="51" t="str">
        <f>'0308'!$P63</f>
        <v>On time</v>
      </c>
      <c r="M65" s="51" t="str">
        <f>'0408'!$P63</f>
        <v>On time</v>
      </c>
      <c r="N65" s="63"/>
      <c r="O65" s="63"/>
      <c r="P65" s="51" t="str">
        <f>'0708'!$P63</f>
        <v>On time</v>
      </c>
      <c r="Q65" s="51" t="str">
        <f>'0808'!$P63</f>
        <v>On time</v>
      </c>
      <c r="R65" s="63"/>
      <c r="S65" s="51" t="str">
        <f>'1008'!$P63</f>
        <v>On time</v>
      </c>
      <c r="T65" s="51" t="str">
        <f>'1108'!$P63</f>
        <v>On time</v>
      </c>
      <c r="U65" s="63"/>
      <c r="V65" s="63"/>
      <c r="W65" s="51" t="str">
        <f>'1408'!$P63</f>
        <v>On time</v>
      </c>
      <c r="X65" s="51" t="str">
        <f>'1508'!$P63</f>
        <v>On time</v>
      </c>
      <c r="Y65" s="51" t="str">
        <f>'1608'!$P63</f>
        <v>On time</v>
      </c>
      <c r="Z65" s="51" t="str">
        <f>'1708'!$P63</f>
        <v>On time</v>
      </c>
      <c r="AA65" s="51" t="str">
        <f>'1808'!$P63</f>
        <v>On time</v>
      </c>
      <c r="AB65" s="63"/>
      <c r="AC65" s="63"/>
      <c r="AD65" s="51" t="str">
        <f>'2108'!$P63</f>
        <v>On time</v>
      </c>
      <c r="AE65" s="51" t="str">
        <f>'2208'!$P63</f>
        <v>On time</v>
      </c>
      <c r="AF65" s="51" t="str">
        <f>'2308'!$P63</f>
        <v>On time</v>
      </c>
      <c r="AG65" s="51" t="str">
        <f>'2408'!$P63</f>
        <v>On time</v>
      </c>
      <c r="AH65" s="51" t="str">
        <f>'2508'!$P63</f>
        <v>On time</v>
      </c>
      <c r="AI65" s="63"/>
      <c r="AJ65" s="63"/>
      <c r="AK65" s="51" t="str">
        <f>'2808'!$P63</f>
        <v>On time</v>
      </c>
      <c r="AL65" s="51" t="str">
        <f>'2908'!$P63</f>
        <v>On time</v>
      </c>
      <c r="AM65" s="51" t="str">
        <f>'3008'!$P63</f>
        <v>On time</v>
      </c>
      <c r="AN65" s="51" t="str">
        <f>'3108'!$P63</f>
        <v>On time</v>
      </c>
    </row>
    <row r="66" spans="1:40">
      <c r="A66" s="9" t="s">
        <v>195</v>
      </c>
      <c r="B66" s="10" t="s">
        <v>196</v>
      </c>
      <c r="C66" s="11" t="s">
        <v>197</v>
      </c>
      <c r="D66" s="11" t="s">
        <v>198</v>
      </c>
      <c r="E66" s="22" t="s">
        <v>13</v>
      </c>
      <c r="F66" s="11" t="s">
        <v>199</v>
      </c>
      <c r="G66" s="11">
        <f t="shared" si="2"/>
        <v>19</v>
      </c>
      <c r="H66" s="11">
        <f t="shared" si="3"/>
        <v>0</v>
      </c>
      <c r="I66" s="11">
        <f t="shared" si="4"/>
        <v>19</v>
      </c>
      <c r="J66" s="51" t="str">
        <f>'0108'!$P64</f>
        <v>On time</v>
      </c>
      <c r="K66" s="51" t="str">
        <f>'0208'!$P64</f>
        <v>On time</v>
      </c>
      <c r="L66" s="51" t="str">
        <f>'0308'!$P64</f>
        <v>On time</v>
      </c>
      <c r="M66" s="51" t="str">
        <f>'0408'!$P64</f>
        <v>On time</v>
      </c>
      <c r="N66" s="63"/>
      <c r="O66" s="63"/>
      <c r="P66" s="51" t="str">
        <f>'0708'!$P64</f>
        <v>On time</v>
      </c>
      <c r="Q66" s="51" t="str">
        <f>'0808'!$P64</f>
        <v>On time</v>
      </c>
      <c r="R66" s="63"/>
      <c r="S66" s="51" t="str">
        <f>'1008'!$P64</f>
        <v>On time</v>
      </c>
      <c r="T66" s="51" t="str">
        <f>'1108'!$P64</f>
        <v>On time</v>
      </c>
      <c r="U66" s="63"/>
      <c r="V66" s="63"/>
      <c r="W66" s="51" t="str">
        <f>'1408'!$P64</f>
        <v>On time</v>
      </c>
      <c r="X66" s="51" t="str">
        <f>'1508'!$P64</f>
        <v>On time</v>
      </c>
      <c r="Y66" s="51" t="str">
        <f>'1608'!$P64</f>
        <v>On time</v>
      </c>
      <c r="Z66" s="51" t="str">
        <f>'1708'!$P64</f>
        <v>On time</v>
      </c>
      <c r="AA66" s="51" t="str">
        <f>'1808'!$P64</f>
        <v>On time</v>
      </c>
      <c r="AB66" s="63"/>
      <c r="AC66" s="63"/>
      <c r="AD66" s="51" t="str">
        <f>'2108'!$P64</f>
        <v>On time</v>
      </c>
      <c r="AE66" s="51" t="str">
        <f>'2208'!$P64</f>
        <v>On time</v>
      </c>
      <c r="AF66" s="51" t="str">
        <f>'2308'!$P64</f>
        <v>On time</v>
      </c>
      <c r="AG66" s="51" t="str">
        <f>'2408'!$P64</f>
        <v>On time</v>
      </c>
      <c r="AH66" s="51" t="str">
        <f>'2508'!$P64</f>
        <v>On time</v>
      </c>
      <c r="AI66" s="63"/>
      <c r="AJ66" s="63"/>
      <c r="AK66" s="51" t="str">
        <f>'2808'!$P64</f>
        <v>On time</v>
      </c>
      <c r="AL66" s="51" t="str">
        <f>'2908'!$P64</f>
        <v>On time</v>
      </c>
      <c r="AM66" s="51" t="str">
        <f>'3008'!$P64</f>
        <v>On time</v>
      </c>
      <c r="AN66" s="51" t="str">
        <f>'3108'!$P64</f>
        <v>On time</v>
      </c>
    </row>
    <row r="67" spans="1:40">
      <c r="A67" s="9" t="s">
        <v>200</v>
      </c>
      <c r="B67" s="10" t="s">
        <v>201</v>
      </c>
      <c r="C67" s="11" t="s">
        <v>197</v>
      </c>
      <c r="D67" s="11" t="s">
        <v>198</v>
      </c>
      <c r="E67" s="12" t="s">
        <v>13</v>
      </c>
      <c r="F67" s="11" t="s">
        <v>199</v>
      </c>
      <c r="G67" s="11">
        <f t="shared" si="2"/>
        <v>19</v>
      </c>
      <c r="H67" s="11">
        <f t="shared" si="3"/>
        <v>0</v>
      </c>
      <c r="I67" s="11">
        <f t="shared" si="4"/>
        <v>19</v>
      </c>
      <c r="J67" s="51" t="str">
        <f>'0108'!$P65</f>
        <v>On time</v>
      </c>
      <c r="K67" s="51" t="str">
        <f>'0208'!$P65</f>
        <v>On time</v>
      </c>
      <c r="L67" s="51" t="str">
        <f>'0308'!$P65</f>
        <v>On time</v>
      </c>
      <c r="M67" s="51" t="str">
        <f>'0408'!$P65</f>
        <v>On time</v>
      </c>
      <c r="N67" s="63"/>
      <c r="O67" s="63"/>
      <c r="P67" s="51" t="str">
        <f>'0708'!$P65</f>
        <v>On time</v>
      </c>
      <c r="Q67" s="51" t="str">
        <f>'0808'!$P65</f>
        <v>On time</v>
      </c>
      <c r="R67" s="63"/>
      <c r="S67" s="51" t="str">
        <f>'1008'!$P65</f>
        <v>On time</v>
      </c>
      <c r="T67" s="51" t="str">
        <f>'1108'!$P65</f>
        <v>On time</v>
      </c>
      <c r="U67" s="63"/>
      <c r="V67" s="63"/>
      <c r="W67" s="51" t="str">
        <f>'1408'!$P65</f>
        <v>On time</v>
      </c>
      <c r="X67" s="51" t="str">
        <f>'1508'!$P65</f>
        <v>On time</v>
      </c>
      <c r="Y67" s="51" t="str">
        <f>'1608'!$P65</f>
        <v>On time</v>
      </c>
      <c r="Z67" s="51" t="str">
        <f>'1708'!$P65</f>
        <v>On time</v>
      </c>
      <c r="AA67" s="51" t="str">
        <f>'1808'!$P65</f>
        <v>On time</v>
      </c>
      <c r="AB67" s="63"/>
      <c r="AC67" s="63"/>
      <c r="AD67" s="51" t="str">
        <f>'2108'!$P65</f>
        <v>On time</v>
      </c>
      <c r="AE67" s="51" t="str">
        <f>'2208'!$P65</f>
        <v>On time</v>
      </c>
      <c r="AF67" s="51" t="str">
        <f>'2308'!$P65</f>
        <v>On time</v>
      </c>
      <c r="AG67" s="51" t="str">
        <f>'2408'!$P65</f>
        <v>On time</v>
      </c>
      <c r="AH67" s="51" t="str">
        <f>'2508'!$P65</f>
        <v>On time</v>
      </c>
      <c r="AI67" s="63"/>
      <c r="AJ67" s="63"/>
      <c r="AK67" s="51" t="str">
        <f>'2808'!$P65</f>
        <v>On time</v>
      </c>
      <c r="AL67" s="51" t="str">
        <f>'2908'!$P65</f>
        <v>On time</v>
      </c>
      <c r="AM67" s="51" t="str">
        <f>'3008'!$P65</f>
        <v>On time</v>
      </c>
      <c r="AN67" s="51" t="str">
        <f>'3108'!$P65</f>
        <v>On time</v>
      </c>
    </row>
    <row r="68" spans="1:40">
      <c r="A68" s="9" t="s">
        <v>202</v>
      </c>
      <c r="B68" s="10" t="s">
        <v>203</v>
      </c>
      <c r="C68" s="11" t="s">
        <v>204</v>
      </c>
      <c r="D68" s="11" t="s">
        <v>198</v>
      </c>
      <c r="E68" s="12" t="s">
        <v>13</v>
      </c>
      <c r="F68" s="11" t="s">
        <v>199</v>
      </c>
      <c r="G68" s="11">
        <f t="shared" si="2"/>
        <v>19</v>
      </c>
      <c r="H68" s="11">
        <f t="shared" ref="H68:H82" si="5">COUNT(J68:AK68)</f>
        <v>0</v>
      </c>
      <c r="I68" s="11">
        <f t="shared" ref="I68:I82" si="6">COUNTIF(J68:AK68,"On time")</f>
        <v>19</v>
      </c>
      <c r="J68" s="51" t="str">
        <f>'0108'!$P66</f>
        <v>On time</v>
      </c>
      <c r="K68" s="51" t="str">
        <f>'0208'!$P66</f>
        <v>On time</v>
      </c>
      <c r="L68" s="51" t="str">
        <f>'0308'!$P66</f>
        <v>On time</v>
      </c>
      <c r="M68" s="51" t="str">
        <f>'0408'!$P66</f>
        <v>On time</v>
      </c>
      <c r="N68" s="63"/>
      <c r="O68" s="63"/>
      <c r="P68" s="51" t="str">
        <f>'0708'!$P66</f>
        <v>On time</v>
      </c>
      <c r="Q68" s="51" t="str">
        <f>'0808'!$P66</f>
        <v>On time</v>
      </c>
      <c r="R68" s="63"/>
      <c r="S68" s="51" t="str">
        <f>'1008'!$P66</f>
        <v>On time</v>
      </c>
      <c r="T68" s="51" t="str">
        <f>'1108'!$P66</f>
        <v>On time</v>
      </c>
      <c r="U68" s="63"/>
      <c r="V68" s="63"/>
      <c r="W68" s="51" t="str">
        <f>'1408'!$P66</f>
        <v>On time</v>
      </c>
      <c r="X68" s="51" t="str">
        <f>'1508'!$P66</f>
        <v>On time</v>
      </c>
      <c r="Y68" s="51" t="str">
        <f>'1608'!$P66</f>
        <v>On time</v>
      </c>
      <c r="Z68" s="51" t="str">
        <f>'1708'!$P66</f>
        <v>On time</v>
      </c>
      <c r="AA68" s="51" t="str">
        <f>'1808'!$P66</f>
        <v>On time</v>
      </c>
      <c r="AB68" s="63"/>
      <c r="AC68" s="63"/>
      <c r="AD68" s="51" t="str">
        <f>'2108'!$P66</f>
        <v>On time</v>
      </c>
      <c r="AE68" s="51" t="str">
        <f>'2208'!$P66</f>
        <v>On time</v>
      </c>
      <c r="AF68" s="51" t="str">
        <f>'2308'!$P66</f>
        <v>On time</v>
      </c>
      <c r="AG68" s="51" t="str">
        <f>'2408'!$P66</f>
        <v>On time</v>
      </c>
      <c r="AH68" s="51" t="str">
        <f>'2508'!$P66</f>
        <v>On time</v>
      </c>
      <c r="AI68" s="63"/>
      <c r="AJ68" s="63"/>
      <c r="AK68" s="51" t="str">
        <f>'2808'!$P66</f>
        <v>On time</v>
      </c>
      <c r="AL68" s="51" t="str">
        <f>'2908'!$P66</f>
        <v>On time</v>
      </c>
      <c r="AM68" s="51" t="str">
        <f>'3008'!$P66</f>
        <v>On time</v>
      </c>
      <c r="AN68" s="51" t="str">
        <f>'3108'!$P66</f>
        <v>On time</v>
      </c>
    </row>
    <row r="69" spans="1:40">
      <c r="A69" s="9" t="s">
        <v>205</v>
      </c>
      <c r="B69" s="10" t="s">
        <v>206</v>
      </c>
      <c r="C69" s="11" t="s">
        <v>207</v>
      </c>
      <c r="D69" s="11" t="s">
        <v>198</v>
      </c>
      <c r="E69" s="12" t="s">
        <v>13</v>
      </c>
      <c r="F69" s="11" t="s">
        <v>199</v>
      </c>
      <c r="G69" s="11">
        <f t="shared" ref="G69:G82" si="7">SUM(H69:I69)</f>
        <v>19</v>
      </c>
      <c r="H69" s="11">
        <f t="shared" si="5"/>
        <v>0</v>
      </c>
      <c r="I69" s="11">
        <f t="shared" si="6"/>
        <v>19</v>
      </c>
      <c r="J69" s="51" t="str">
        <f>'0108'!$P67</f>
        <v>On time</v>
      </c>
      <c r="K69" s="51" t="str">
        <f>'0208'!$P67</f>
        <v>On time</v>
      </c>
      <c r="L69" s="51" t="str">
        <f>'0308'!$P67</f>
        <v>On time</v>
      </c>
      <c r="M69" s="51" t="str">
        <f>'0408'!$P67</f>
        <v>On time</v>
      </c>
      <c r="N69" s="63"/>
      <c r="O69" s="63"/>
      <c r="P69" s="51" t="str">
        <f>'0708'!$P67</f>
        <v>On time</v>
      </c>
      <c r="Q69" s="51" t="str">
        <f>'0808'!$P67</f>
        <v>On time</v>
      </c>
      <c r="R69" s="63"/>
      <c r="S69" s="51" t="str">
        <f>'1008'!$P67</f>
        <v>On time</v>
      </c>
      <c r="T69" s="51" t="str">
        <f>'1108'!$P67</f>
        <v>On time</v>
      </c>
      <c r="U69" s="63"/>
      <c r="V69" s="63"/>
      <c r="W69" s="51" t="str">
        <f>'1408'!$P67</f>
        <v>On time</v>
      </c>
      <c r="X69" s="51" t="str">
        <f>'1508'!$P67</f>
        <v>On time</v>
      </c>
      <c r="Y69" s="51" t="str">
        <f>'1608'!$P67</f>
        <v>On time</v>
      </c>
      <c r="Z69" s="51" t="str">
        <f>'1708'!$P67</f>
        <v>On time</v>
      </c>
      <c r="AA69" s="51" t="str">
        <f>'1808'!$P67</f>
        <v>On time</v>
      </c>
      <c r="AB69" s="63"/>
      <c r="AC69" s="63"/>
      <c r="AD69" s="51" t="str">
        <f>'2108'!$P67</f>
        <v>On time</v>
      </c>
      <c r="AE69" s="51" t="str">
        <f>'2208'!$P67</f>
        <v>On time</v>
      </c>
      <c r="AF69" s="51" t="str">
        <f>'2308'!$P67</f>
        <v>On time</v>
      </c>
      <c r="AG69" s="51" t="str">
        <f>'2408'!$P67</f>
        <v>On time</v>
      </c>
      <c r="AH69" s="51" t="str">
        <f>'2508'!$P67</f>
        <v>On time</v>
      </c>
      <c r="AI69" s="63"/>
      <c r="AJ69" s="63"/>
      <c r="AK69" s="51" t="str">
        <f>'2808'!$P67</f>
        <v>On time</v>
      </c>
      <c r="AL69" s="51" t="str">
        <f>'2908'!$P67</f>
        <v>On time</v>
      </c>
      <c r="AM69" s="51" t="str">
        <f>'3008'!$P67</f>
        <v>On time</v>
      </c>
      <c r="AN69" s="51" t="str">
        <f>'3108'!$P67</f>
        <v>On time</v>
      </c>
    </row>
    <row r="70" spans="1:40">
      <c r="A70" s="9" t="s">
        <v>208</v>
      </c>
      <c r="B70" s="10" t="s">
        <v>209</v>
      </c>
      <c r="C70" s="11" t="s">
        <v>210</v>
      </c>
      <c r="D70" s="11" t="s">
        <v>198</v>
      </c>
      <c r="E70" s="12" t="s">
        <v>13</v>
      </c>
      <c r="F70" s="11" t="s">
        <v>199</v>
      </c>
      <c r="G70" s="11">
        <f t="shared" si="7"/>
        <v>19</v>
      </c>
      <c r="H70" s="11">
        <f t="shared" si="5"/>
        <v>0</v>
      </c>
      <c r="I70" s="11">
        <f t="shared" si="6"/>
        <v>19</v>
      </c>
      <c r="J70" s="51" t="str">
        <f>'0108'!$P68</f>
        <v>On time</v>
      </c>
      <c r="K70" s="51" t="str">
        <f>'0208'!$P68</f>
        <v>On time</v>
      </c>
      <c r="L70" s="51" t="str">
        <f>'0308'!$P68</f>
        <v>On time</v>
      </c>
      <c r="M70" s="51" t="str">
        <f>'0408'!$P68</f>
        <v>On time</v>
      </c>
      <c r="N70" s="63"/>
      <c r="O70" s="63"/>
      <c r="P70" s="51" t="str">
        <f>'0708'!$P68</f>
        <v>On time</v>
      </c>
      <c r="Q70" s="51" t="str">
        <f>'0808'!$P68</f>
        <v>On time</v>
      </c>
      <c r="R70" s="63"/>
      <c r="S70" s="51" t="str">
        <f>'1008'!$P68</f>
        <v>On time</v>
      </c>
      <c r="T70" s="51" t="str">
        <f>'1108'!$P68</f>
        <v>On time</v>
      </c>
      <c r="U70" s="63"/>
      <c r="V70" s="63"/>
      <c r="W70" s="51" t="str">
        <f>'1408'!$P68</f>
        <v>On time</v>
      </c>
      <c r="X70" s="51" t="str">
        <f>'1508'!$P68</f>
        <v>On time</v>
      </c>
      <c r="Y70" s="51" t="str">
        <f>'1608'!$P68</f>
        <v>On time</v>
      </c>
      <c r="Z70" s="51" t="str">
        <f>'1708'!$P68</f>
        <v>On time</v>
      </c>
      <c r="AA70" s="51" t="str">
        <f>'1808'!$P68</f>
        <v>On time</v>
      </c>
      <c r="AB70" s="63"/>
      <c r="AC70" s="63"/>
      <c r="AD70" s="51" t="str">
        <f>'2108'!$P68</f>
        <v>On time</v>
      </c>
      <c r="AE70" s="51" t="str">
        <f>'2208'!$P68</f>
        <v>On time</v>
      </c>
      <c r="AF70" s="51" t="str">
        <f>'2308'!$P68</f>
        <v>On time</v>
      </c>
      <c r="AG70" s="51" t="str">
        <f>'2408'!$P68</f>
        <v>On time</v>
      </c>
      <c r="AH70" s="51" t="str">
        <f>'2508'!$P68</f>
        <v>On time</v>
      </c>
      <c r="AI70" s="63"/>
      <c r="AJ70" s="63"/>
      <c r="AK70" s="51" t="str">
        <f>'2808'!$P68</f>
        <v>On time</v>
      </c>
      <c r="AL70" s="51" t="str">
        <f>'2908'!$P68</f>
        <v>On time</v>
      </c>
      <c r="AM70" s="51" t="str">
        <f>'3008'!$P68</f>
        <v>On time</v>
      </c>
      <c r="AN70" s="51" t="str">
        <f>'3108'!$P68</f>
        <v>On time</v>
      </c>
    </row>
    <row r="71" spans="1:40">
      <c r="A71" s="9" t="s">
        <v>211</v>
      </c>
      <c r="B71" s="10" t="s">
        <v>212</v>
      </c>
      <c r="C71" s="11" t="s">
        <v>213</v>
      </c>
      <c r="D71" s="11" t="s">
        <v>198</v>
      </c>
      <c r="E71" s="12" t="s">
        <v>13</v>
      </c>
      <c r="F71" s="11" t="s">
        <v>199</v>
      </c>
      <c r="G71" s="11">
        <f t="shared" si="7"/>
        <v>19</v>
      </c>
      <c r="H71" s="11">
        <f t="shared" si="5"/>
        <v>0</v>
      </c>
      <c r="I71" s="11">
        <f t="shared" si="6"/>
        <v>19</v>
      </c>
      <c r="J71" s="51" t="str">
        <f>'0108'!$P69</f>
        <v>On time</v>
      </c>
      <c r="K71" s="51" t="str">
        <f>'0208'!$P69</f>
        <v>On time</v>
      </c>
      <c r="L71" s="51" t="str">
        <f>'0308'!$P69</f>
        <v>On time</v>
      </c>
      <c r="M71" s="51" t="str">
        <f>'0408'!$P69</f>
        <v>On time</v>
      </c>
      <c r="N71" s="63"/>
      <c r="O71" s="63"/>
      <c r="P71" s="51" t="str">
        <f>'0708'!$P69</f>
        <v>On time</v>
      </c>
      <c r="Q71" s="51" t="str">
        <f>'0808'!$P69</f>
        <v>On time</v>
      </c>
      <c r="R71" s="63"/>
      <c r="S71" s="51" t="str">
        <f>'1008'!$P69</f>
        <v>On time</v>
      </c>
      <c r="T71" s="51" t="str">
        <f>'1108'!$P69</f>
        <v>On time</v>
      </c>
      <c r="U71" s="63"/>
      <c r="V71" s="63"/>
      <c r="W71" s="51" t="str">
        <f>'1408'!$P69</f>
        <v>On time</v>
      </c>
      <c r="X71" s="51" t="str">
        <f>'1508'!$P69</f>
        <v>On time</v>
      </c>
      <c r="Y71" s="51" t="str">
        <f>'1608'!$P69</f>
        <v>On time</v>
      </c>
      <c r="Z71" s="51" t="str">
        <f>'1708'!$P69</f>
        <v>On time</v>
      </c>
      <c r="AA71" s="51" t="str">
        <f>'1808'!$P69</f>
        <v>On time</v>
      </c>
      <c r="AB71" s="63"/>
      <c r="AC71" s="63"/>
      <c r="AD71" s="51" t="str">
        <f>'2108'!$P69</f>
        <v>On time</v>
      </c>
      <c r="AE71" s="51" t="str">
        <f>'2208'!$P69</f>
        <v>On time</v>
      </c>
      <c r="AF71" s="51" t="str">
        <f>'2308'!$P69</f>
        <v>On time</v>
      </c>
      <c r="AG71" s="51" t="str">
        <f>'2408'!$P69</f>
        <v>On time</v>
      </c>
      <c r="AH71" s="51" t="str">
        <f>'2508'!$P69</f>
        <v>On time</v>
      </c>
      <c r="AI71" s="63"/>
      <c r="AJ71" s="63"/>
      <c r="AK71" s="51" t="str">
        <f>'2808'!$P69</f>
        <v>On time</v>
      </c>
      <c r="AL71" s="51" t="str">
        <f>'2908'!$P69</f>
        <v>On time</v>
      </c>
      <c r="AM71" s="51" t="str">
        <f>'3008'!$P69</f>
        <v>On time</v>
      </c>
      <c r="AN71" s="51" t="str">
        <f>'3108'!$P69</f>
        <v>On time</v>
      </c>
    </row>
    <row r="72" spans="1:40">
      <c r="A72" s="9" t="s">
        <v>214</v>
      </c>
      <c r="B72" s="10" t="s">
        <v>215</v>
      </c>
      <c r="C72" s="11" t="s">
        <v>216</v>
      </c>
      <c r="D72" s="11" t="s">
        <v>198</v>
      </c>
      <c r="E72" s="12" t="s">
        <v>13</v>
      </c>
      <c r="F72" s="11" t="s">
        <v>199</v>
      </c>
      <c r="G72" s="11">
        <f t="shared" si="7"/>
        <v>19</v>
      </c>
      <c r="H72" s="11">
        <f t="shared" si="5"/>
        <v>0</v>
      </c>
      <c r="I72" s="11">
        <f t="shared" si="6"/>
        <v>19</v>
      </c>
      <c r="J72" s="51" t="str">
        <f>'0108'!$P70</f>
        <v>On time</v>
      </c>
      <c r="K72" s="51" t="str">
        <f>'0208'!$P70</f>
        <v>On time</v>
      </c>
      <c r="L72" s="51" t="str">
        <f>'0308'!$P70</f>
        <v>On time</v>
      </c>
      <c r="M72" s="51" t="str">
        <f>'0408'!$P70</f>
        <v>On time</v>
      </c>
      <c r="N72" s="63"/>
      <c r="O72" s="63"/>
      <c r="P72" s="51" t="str">
        <f>'0708'!$P70</f>
        <v>On time</v>
      </c>
      <c r="Q72" s="51" t="str">
        <f>'0808'!$P70</f>
        <v>On time</v>
      </c>
      <c r="R72" s="63"/>
      <c r="S72" s="51" t="str">
        <f>'1008'!$P70</f>
        <v>On time</v>
      </c>
      <c r="T72" s="51" t="str">
        <f>'1108'!$P70</f>
        <v>On time</v>
      </c>
      <c r="U72" s="63"/>
      <c r="V72" s="63"/>
      <c r="W72" s="51" t="str">
        <f>'1408'!$P70</f>
        <v>On time</v>
      </c>
      <c r="X72" s="51" t="str">
        <f>'1508'!$P70</f>
        <v>On time</v>
      </c>
      <c r="Y72" s="51" t="str">
        <f>'1608'!$P70</f>
        <v>On time</v>
      </c>
      <c r="Z72" s="51" t="str">
        <f>'1708'!$P70</f>
        <v>On time</v>
      </c>
      <c r="AA72" s="51" t="str">
        <f>'1808'!$P70</f>
        <v>On time</v>
      </c>
      <c r="AB72" s="63"/>
      <c r="AC72" s="63"/>
      <c r="AD72" s="51" t="str">
        <f>'2108'!$P70</f>
        <v>On time</v>
      </c>
      <c r="AE72" s="51" t="str">
        <f>'2208'!$P70</f>
        <v>On time</v>
      </c>
      <c r="AF72" s="51" t="str">
        <f>'2308'!$P70</f>
        <v>On time</v>
      </c>
      <c r="AG72" s="51" t="str">
        <f>'2408'!$P70</f>
        <v>On time</v>
      </c>
      <c r="AH72" s="51" t="str">
        <f>'2508'!$P70</f>
        <v>On time</v>
      </c>
      <c r="AI72" s="63"/>
      <c r="AJ72" s="63"/>
      <c r="AK72" s="51" t="str">
        <f>'2808'!$P70</f>
        <v>On time</v>
      </c>
      <c r="AL72" s="51" t="str">
        <f>'2908'!$P70</f>
        <v>On time</v>
      </c>
      <c r="AM72" s="51" t="str">
        <f>'3008'!$P70</f>
        <v>On time</v>
      </c>
      <c r="AN72" s="51" t="str">
        <f>'3108'!$P70</f>
        <v>On time</v>
      </c>
    </row>
    <row r="73" spans="1:40">
      <c r="A73" s="14" t="s">
        <v>217</v>
      </c>
      <c r="B73" s="15" t="s">
        <v>218</v>
      </c>
      <c r="C73" s="16" t="s">
        <v>219</v>
      </c>
      <c r="D73" s="11" t="s">
        <v>198</v>
      </c>
      <c r="E73" s="12" t="s">
        <v>13</v>
      </c>
      <c r="F73" s="11" t="s">
        <v>199</v>
      </c>
      <c r="G73" s="11">
        <f t="shared" si="7"/>
        <v>19</v>
      </c>
      <c r="H73" s="11">
        <f t="shared" si="5"/>
        <v>0</v>
      </c>
      <c r="I73" s="11">
        <f t="shared" si="6"/>
        <v>19</v>
      </c>
      <c r="J73" s="51" t="str">
        <f>'0108'!$P71</f>
        <v>On time</v>
      </c>
      <c r="K73" s="51" t="str">
        <f>'0208'!$P71</f>
        <v>On time</v>
      </c>
      <c r="L73" s="51" t="str">
        <f>'0308'!$P71</f>
        <v>On time</v>
      </c>
      <c r="M73" s="51" t="str">
        <f>'0408'!$P71</f>
        <v>On time</v>
      </c>
      <c r="N73" s="63"/>
      <c r="O73" s="63"/>
      <c r="P73" s="51" t="str">
        <f>'0708'!$P71</f>
        <v>On time</v>
      </c>
      <c r="Q73" s="51" t="str">
        <f>'0808'!$P71</f>
        <v>On time</v>
      </c>
      <c r="R73" s="63"/>
      <c r="S73" s="51" t="str">
        <f>'1008'!$P71</f>
        <v>On time</v>
      </c>
      <c r="T73" s="51" t="str">
        <f>'1108'!$P71</f>
        <v>On time</v>
      </c>
      <c r="U73" s="63"/>
      <c r="V73" s="63"/>
      <c r="W73" s="51" t="str">
        <f>'1408'!$P71</f>
        <v>On time</v>
      </c>
      <c r="X73" s="51" t="str">
        <f>'1508'!$P71</f>
        <v>On time</v>
      </c>
      <c r="Y73" s="51" t="str">
        <f>'1608'!$P71</f>
        <v>On time</v>
      </c>
      <c r="Z73" s="51" t="str">
        <f>'1708'!$P71</f>
        <v>On time</v>
      </c>
      <c r="AA73" s="51" t="str">
        <f>'1808'!$P71</f>
        <v>On time</v>
      </c>
      <c r="AB73" s="63"/>
      <c r="AC73" s="63"/>
      <c r="AD73" s="51" t="str">
        <f>'2108'!$P71</f>
        <v>On time</v>
      </c>
      <c r="AE73" s="51" t="str">
        <f>'2208'!$P71</f>
        <v>On time</v>
      </c>
      <c r="AF73" s="51" t="str">
        <f>'2308'!$P71</f>
        <v>On time</v>
      </c>
      <c r="AG73" s="51" t="str">
        <f>'2408'!$P71</f>
        <v>On time</v>
      </c>
      <c r="AH73" s="51" t="str">
        <f>'2508'!$P71</f>
        <v>On time</v>
      </c>
      <c r="AI73" s="63"/>
      <c r="AJ73" s="63"/>
      <c r="AK73" s="51" t="str">
        <f>'2808'!$P71</f>
        <v>On time</v>
      </c>
      <c r="AL73" s="51" t="str">
        <f>'2908'!$P71</f>
        <v>On time</v>
      </c>
      <c r="AM73" s="51" t="str">
        <f>'3008'!$P71</f>
        <v>On time</v>
      </c>
      <c r="AN73" s="51" t="str">
        <f>'3108'!$P71</f>
        <v>On time</v>
      </c>
    </row>
    <row r="74" spans="1:40">
      <c r="A74" s="9" t="s">
        <v>220</v>
      </c>
      <c r="B74" s="10" t="s">
        <v>221</v>
      </c>
      <c r="C74" s="11" t="s">
        <v>222</v>
      </c>
      <c r="D74" s="11" t="s">
        <v>198</v>
      </c>
      <c r="E74" s="12" t="s">
        <v>13</v>
      </c>
      <c r="F74" s="11" t="s">
        <v>199</v>
      </c>
      <c r="G74" s="11">
        <f t="shared" si="7"/>
        <v>19</v>
      </c>
      <c r="H74" s="11">
        <f t="shared" si="5"/>
        <v>0</v>
      </c>
      <c r="I74" s="11">
        <f t="shared" si="6"/>
        <v>19</v>
      </c>
      <c r="J74" s="51" t="str">
        <f>'0108'!$P72</f>
        <v>On time</v>
      </c>
      <c r="K74" s="51" t="str">
        <f>'0208'!$P72</f>
        <v>On time</v>
      </c>
      <c r="L74" s="51" t="str">
        <f>'0308'!$P72</f>
        <v>On time</v>
      </c>
      <c r="M74" s="51" t="str">
        <f>'0408'!$P72</f>
        <v>On time</v>
      </c>
      <c r="N74" s="63"/>
      <c r="O74" s="63"/>
      <c r="P74" s="51" t="str">
        <f>'0708'!$P72</f>
        <v>On time</v>
      </c>
      <c r="Q74" s="51" t="str">
        <f>'0808'!$P72</f>
        <v>On time</v>
      </c>
      <c r="R74" s="63"/>
      <c r="S74" s="51" t="str">
        <f>'1008'!$P72</f>
        <v>On time</v>
      </c>
      <c r="T74" s="51" t="str">
        <f>'1108'!$P72</f>
        <v>On time</v>
      </c>
      <c r="U74" s="63"/>
      <c r="V74" s="63"/>
      <c r="W74" s="51" t="str">
        <f>'1408'!$P72</f>
        <v>On time</v>
      </c>
      <c r="X74" s="51" t="str">
        <f>'1508'!$P72</f>
        <v>On time</v>
      </c>
      <c r="Y74" s="51" t="str">
        <f>'1608'!$P72</f>
        <v>On time</v>
      </c>
      <c r="Z74" s="51" t="str">
        <f>'1708'!$P72</f>
        <v>On time</v>
      </c>
      <c r="AA74" s="51" t="str">
        <f>'1808'!$P72</f>
        <v>On time</v>
      </c>
      <c r="AB74" s="63"/>
      <c r="AC74" s="63"/>
      <c r="AD74" s="51" t="str">
        <f>'2108'!$P72</f>
        <v>On time</v>
      </c>
      <c r="AE74" s="51" t="str">
        <f>'2208'!$P72</f>
        <v>On time</v>
      </c>
      <c r="AF74" s="51" t="str">
        <f>'2308'!$P72</f>
        <v>On time</v>
      </c>
      <c r="AG74" s="51" t="str">
        <f>'2408'!$P72</f>
        <v>On time</v>
      </c>
      <c r="AH74" s="51" t="str">
        <f>'2508'!$P72</f>
        <v>On time</v>
      </c>
      <c r="AI74" s="63"/>
      <c r="AJ74" s="63"/>
      <c r="AK74" s="51" t="str">
        <f>'2808'!$P72</f>
        <v>On time</v>
      </c>
      <c r="AL74" s="51" t="str">
        <f>'2908'!$P72</f>
        <v>On time</v>
      </c>
      <c r="AM74" s="51" t="str">
        <f>'3008'!$P72</f>
        <v>On time</v>
      </c>
      <c r="AN74" s="51" t="str">
        <f>'3108'!$P72</f>
        <v>On time</v>
      </c>
    </row>
    <row r="75" spans="1:40">
      <c r="A75" s="9" t="s">
        <v>223</v>
      </c>
      <c r="B75" s="10" t="s">
        <v>224</v>
      </c>
      <c r="C75" s="11" t="s">
        <v>225</v>
      </c>
      <c r="D75" s="11" t="s">
        <v>226</v>
      </c>
      <c r="E75" s="12" t="s">
        <v>13</v>
      </c>
      <c r="F75" s="11" t="s">
        <v>227</v>
      </c>
      <c r="G75" s="11">
        <f t="shared" si="7"/>
        <v>19</v>
      </c>
      <c r="H75" s="11">
        <f t="shared" si="5"/>
        <v>0</v>
      </c>
      <c r="I75" s="11">
        <f t="shared" si="6"/>
        <v>19</v>
      </c>
      <c r="J75" s="51" t="str">
        <f>'0108'!$P73</f>
        <v>On time</v>
      </c>
      <c r="K75" s="51" t="str">
        <f>'0208'!$P73</f>
        <v>On time</v>
      </c>
      <c r="L75" s="51" t="str">
        <f>'0308'!$P73</f>
        <v>On time</v>
      </c>
      <c r="M75" s="51" t="str">
        <f>'0408'!$P73</f>
        <v>On time</v>
      </c>
      <c r="N75" s="63"/>
      <c r="O75" s="63"/>
      <c r="P75" s="51" t="str">
        <f>'0708'!$P73</f>
        <v>On time</v>
      </c>
      <c r="Q75" s="51" t="str">
        <f>'0808'!$P73</f>
        <v>On time</v>
      </c>
      <c r="R75" s="63"/>
      <c r="S75" s="51" t="str">
        <f>'1008'!$P73</f>
        <v>On time</v>
      </c>
      <c r="T75" s="51" t="str">
        <f>'1108'!$P73</f>
        <v>On time</v>
      </c>
      <c r="U75" s="63"/>
      <c r="V75" s="63"/>
      <c r="W75" s="51" t="str">
        <f>'1408'!$P73</f>
        <v>On time</v>
      </c>
      <c r="X75" s="51" t="str">
        <f>'1508'!$P73</f>
        <v>On time</v>
      </c>
      <c r="Y75" s="51" t="str">
        <f>'1608'!$P73</f>
        <v>On time</v>
      </c>
      <c r="Z75" s="51" t="str">
        <f>'1708'!$P73</f>
        <v>On time</v>
      </c>
      <c r="AA75" s="51" t="str">
        <f>'1808'!$P73</f>
        <v>On time</v>
      </c>
      <c r="AB75" s="63"/>
      <c r="AC75" s="63"/>
      <c r="AD75" s="51" t="str">
        <f>'2108'!$P73</f>
        <v>On time</v>
      </c>
      <c r="AE75" s="51" t="str">
        <f>'2208'!$P73</f>
        <v>On time</v>
      </c>
      <c r="AF75" s="51" t="str">
        <f>'2308'!$P73</f>
        <v>On time</v>
      </c>
      <c r="AG75" s="51" t="str">
        <f>'2408'!$P73</f>
        <v>On time</v>
      </c>
      <c r="AH75" s="51" t="str">
        <f>'2508'!$P73</f>
        <v>On time</v>
      </c>
      <c r="AI75" s="63"/>
      <c r="AJ75" s="63"/>
      <c r="AK75" s="51" t="str">
        <f>'2808'!$P73</f>
        <v>On time</v>
      </c>
      <c r="AL75" s="51" t="str">
        <f>'2908'!$P73</f>
        <v>On time</v>
      </c>
      <c r="AM75" s="51" t="str">
        <f>'3008'!$P73</f>
        <v>On time</v>
      </c>
      <c r="AN75" s="51" t="str">
        <f>'3108'!$P73</f>
        <v>On time</v>
      </c>
    </row>
    <row r="76" spans="1:40">
      <c r="A76" s="9" t="s">
        <v>228</v>
      </c>
      <c r="B76" s="10" t="s">
        <v>229</v>
      </c>
      <c r="C76" s="11" t="s">
        <v>225</v>
      </c>
      <c r="D76" s="11" t="s">
        <v>226</v>
      </c>
      <c r="E76" s="12" t="s">
        <v>13</v>
      </c>
      <c r="F76" s="11" t="s">
        <v>227</v>
      </c>
      <c r="G76" s="11">
        <f t="shared" si="7"/>
        <v>19</v>
      </c>
      <c r="H76" s="11">
        <f t="shared" si="5"/>
        <v>0</v>
      </c>
      <c r="I76" s="11">
        <f t="shared" si="6"/>
        <v>19</v>
      </c>
      <c r="J76" s="51" t="str">
        <f>'0108'!$P74</f>
        <v>On time</v>
      </c>
      <c r="K76" s="51" t="str">
        <f>'0208'!$P74</f>
        <v>On time</v>
      </c>
      <c r="L76" s="51" t="str">
        <f>'0308'!$P74</f>
        <v>On time</v>
      </c>
      <c r="M76" s="51" t="str">
        <f>'0408'!$P74</f>
        <v>On time</v>
      </c>
      <c r="N76" s="63"/>
      <c r="O76" s="63"/>
      <c r="P76" s="51" t="str">
        <f>'0708'!$P74</f>
        <v>On time</v>
      </c>
      <c r="Q76" s="51" t="str">
        <f>'0808'!$P74</f>
        <v>On time</v>
      </c>
      <c r="R76" s="63"/>
      <c r="S76" s="51" t="str">
        <f>'1008'!$P74</f>
        <v>On time</v>
      </c>
      <c r="T76" s="51" t="str">
        <f>'1108'!$P74</f>
        <v>On time</v>
      </c>
      <c r="U76" s="63"/>
      <c r="V76" s="63"/>
      <c r="W76" s="51" t="str">
        <f>'1408'!$P74</f>
        <v>On time</v>
      </c>
      <c r="X76" s="51" t="str">
        <f>'1508'!$P74</f>
        <v>On time</v>
      </c>
      <c r="Y76" s="51" t="str">
        <f>'1608'!$P74</f>
        <v>On time</v>
      </c>
      <c r="Z76" s="51" t="str">
        <f>'1708'!$P74</f>
        <v>On time</v>
      </c>
      <c r="AA76" s="51" t="str">
        <f>'1808'!$P74</f>
        <v>On time</v>
      </c>
      <c r="AB76" s="63"/>
      <c r="AC76" s="63"/>
      <c r="AD76" s="51" t="str">
        <f>'2108'!$P74</f>
        <v>On time</v>
      </c>
      <c r="AE76" s="51" t="str">
        <f>'2208'!$P74</f>
        <v>On time</v>
      </c>
      <c r="AF76" s="51" t="str">
        <f>'2308'!$P74</f>
        <v>On time</v>
      </c>
      <c r="AG76" s="51" t="str">
        <f>'2408'!$P74</f>
        <v>On time</v>
      </c>
      <c r="AH76" s="51" t="str">
        <f>'2508'!$P74</f>
        <v>On time</v>
      </c>
      <c r="AI76" s="63"/>
      <c r="AJ76" s="63"/>
      <c r="AK76" s="51" t="str">
        <f>'2808'!$P74</f>
        <v>On time</v>
      </c>
      <c r="AL76" s="51" t="str">
        <f>'2908'!$P74</f>
        <v>On time</v>
      </c>
      <c r="AM76" s="51" t="str">
        <f>'3008'!$P74</f>
        <v>On time</v>
      </c>
      <c r="AN76" s="51" t="str">
        <f>'3108'!$P74</f>
        <v>On time</v>
      </c>
    </row>
    <row r="77" spans="1:40">
      <c r="A77" s="9" t="s">
        <v>230</v>
      </c>
      <c r="B77" s="10" t="s">
        <v>231</v>
      </c>
      <c r="C77" s="11" t="s">
        <v>232</v>
      </c>
      <c r="D77" s="11" t="s">
        <v>226</v>
      </c>
      <c r="E77" s="12" t="s">
        <v>13</v>
      </c>
      <c r="F77" s="11" t="s">
        <v>227</v>
      </c>
      <c r="G77" s="11">
        <f t="shared" si="7"/>
        <v>19</v>
      </c>
      <c r="H77" s="11">
        <f t="shared" si="5"/>
        <v>0</v>
      </c>
      <c r="I77" s="11">
        <f t="shared" si="6"/>
        <v>19</v>
      </c>
      <c r="J77" s="51" t="str">
        <f>'0108'!$P75</f>
        <v>On time</v>
      </c>
      <c r="K77" s="51" t="str">
        <f>'0208'!$P75</f>
        <v>On time</v>
      </c>
      <c r="L77" s="51" t="str">
        <f>'0308'!$P75</f>
        <v>On time</v>
      </c>
      <c r="M77" s="51" t="str">
        <f>'0408'!$P75</f>
        <v>On time</v>
      </c>
      <c r="N77" s="63"/>
      <c r="O77" s="63"/>
      <c r="P77" s="51" t="str">
        <f>'0708'!$P75</f>
        <v>On time</v>
      </c>
      <c r="Q77" s="51" t="str">
        <f>'0808'!$P75</f>
        <v>On time</v>
      </c>
      <c r="R77" s="63"/>
      <c r="S77" s="51" t="str">
        <f>'1008'!$P75</f>
        <v>On time</v>
      </c>
      <c r="T77" s="51" t="str">
        <f>'1108'!$P75</f>
        <v>On time</v>
      </c>
      <c r="U77" s="63"/>
      <c r="V77" s="63"/>
      <c r="W77" s="51" t="str">
        <f>'1408'!$P75</f>
        <v>On time</v>
      </c>
      <c r="X77" s="51" t="str">
        <f>'1508'!$P75</f>
        <v>On time</v>
      </c>
      <c r="Y77" s="51" t="str">
        <f>'1608'!$P75</f>
        <v>On time</v>
      </c>
      <c r="Z77" s="51" t="str">
        <f>'1708'!$P75</f>
        <v>On time</v>
      </c>
      <c r="AA77" s="51" t="str">
        <f>'1808'!$P75</f>
        <v>On time</v>
      </c>
      <c r="AB77" s="63"/>
      <c r="AC77" s="63"/>
      <c r="AD77" s="51" t="str">
        <f>'2108'!$P75</f>
        <v>On time</v>
      </c>
      <c r="AE77" s="51" t="str">
        <f>'2208'!$P75</f>
        <v>On time</v>
      </c>
      <c r="AF77" s="51" t="str">
        <f>'2308'!$P75</f>
        <v>On time</v>
      </c>
      <c r="AG77" s="51" t="str">
        <f>'2408'!$P75</f>
        <v>On time</v>
      </c>
      <c r="AH77" s="51" t="str">
        <f>'2508'!$P75</f>
        <v>On time</v>
      </c>
      <c r="AI77" s="63"/>
      <c r="AJ77" s="63"/>
      <c r="AK77" s="51" t="str">
        <f>'2808'!$P75</f>
        <v>On time</v>
      </c>
      <c r="AL77" s="51" t="str">
        <f>'2908'!$P75</f>
        <v>On time</v>
      </c>
      <c r="AM77" s="51" t="str">
        <f>'3008'!$P75</f>
        <v>On time</v>
      </c>
      <c r="AN77" s="51" t="str">
        <f>'3108'!$P75</f>
        <v>On time</v>
      </c>
    </row>
    <row r="78" spans="1:40">
      <c r="A78" s="9" t="s">
        <v>233</v>
      </c>
      <c r="B78" s="10" t="s">
        <v>234</v>
      </c>
      <c r="C78" s="11" t="s">
        <v>232</v>
      </c>
      <c r="D78" s="11" t="s">
        <v>226</v>
      </c>
      <c r="E78" s="12" t="s">
        <v>13</v>
      </c>
      <c r="F78" s="11" t="s">
        <v>227</v>
      </c>
      <c r="G78" s="11">
        <f t="shared" si="7"/>
        <v>19</v>
      </c>
      <c r="H78" s="11">
        <f t="shared" si="5"/>
        <v>0</v>
      </c>
      <c r="I78" s="11">
        <f t="shared" si="6"/>
        <v>19</v>
      </c>
      <c r="J78" s="51" t="str">
        <f>'0108'!$P76</f>
        <v>On time</v>
      </c>
      <c r="K78" s="51" t="str">
        <f>'0208'!$P76</f>
        <v>On time</v>
      </c>
      <c r="L78" s="51" t="str">
        <f>'0308'!$P76</f>
        <v>On time</v>
      </c>
      <c r="M78" s="51" t="str">
        <f>'0408'!$P76</f>
        <v>On time</v>
      </c>
      <c r="N78" s="63"/>
      <c r="O78" s="63"/>
      <c r="P78" s="51" t="str">
        <f>'0708'!$P76</f>
        <v>On time</v>
      </c>
      <c r="Q78" s="51" t="str">
        <f>'0808'!$P76</f>
        <v>On time</v>
      </c>
      <c r="R78" s="63"/>
      <c r="S78" s="51" t="str">
        <f>'1008'!$P76</f>
        <v>On time</v>
      </c>
      <c r="T78" s="51" t="str">
        <f>'1108'!$P76</f>
        <v>On time</v>
      </c>
      <c r="U78" s="63"/>
      <c r="V78" s="63"/>
      <c r="W78" s="51" t="str">
        <f>'1408'!$P76</f>
        <v>On time</v>
      </c>
      <c r="X78" s="51" t="str">
        <f>'1508'!$P76</f>
        <v>On time</v>
      </c>
      <c r="Y78" s="51" t="str">
        <f>'1608'!$P76</f>
        <v>On time</v>
      </c>
      <c r="Z78" s="51" t="str">
        <f>'1708'!$P76</f>
        <v>On time</v>
      </c>
      <c r="AA78" s="51" t="str">
        <f>'1808'!$P76</f>
        <v>On time</v>
      </c>
      <c r="AB78" s="63"/>
      <c r="AC78" s="63"/>
      <c r="AD78" s="51" t="str">
        <f>'2108'!$P76</f>
        <v>On time</v>
      </c>
      <c r="AE78" s="51" t="str">
        <f>'2208'!$P76</f>
        <v>On time</v>
      </c>
      <c r="AF78" s="51" t="str">
        <f>'2308'!$P76</f>
        <v>On time</v>
      </c>
      <c r="AG78" s="51" t="str">
        <f>'2408'!$P76</f>
        <v>On time</v>
      </c>
      <c r="AH78" s="51" t="str">
        <f>'2508'!$P76</f>
        <v>On time</v>
      </c>
      <c r="AI78" s="63"/>
      <c r="AJ78" s="63"/>
      <c r="AK78" s="51" t="str">
        <f>'2808'!$P76</f>
        <v>On time</v>
      </c>
      <c r="AL78" s="51" t="str">
        <f>'2908'!$P76</f>
        <v>On time</v>
      </c>
      <c r="AM78" s="51" t="str">
        <f>'3008'!$P76</f>
        <v>On time</v>
      </c>
      <c r="AN78" s="51" t="str">
        <f>'3108'!$P76</f>
        <v>On time</v>
      </c>
    </row>
    <row r="79" spans="1:40">
      <c r="A79" s="9" t="s">
        <v>235</v>
      </c>
      <c r="B79" s="10" t="s">
        <v>236</v>
      </c>
      <c r="C79" s="11" t="s">
        <v>237</v>
      </c>
      <c r="D79" s="11" t="s">
        <v>226</v>
      </c>
      <c r="E79" s="12" t="s">
        <v>13</v>
      </c>
      <c r="F79" s="11" t="s">
        <v>227</v>
      </c>
      <c r="G79" s="11">
        <f t="shared" si="7"/>
        <v>19</v>
      </c>
      <c r="H79" s="11">
        <f t="shared" si="5"/>
        <v>0</v>
      </c>
      <c r="I79" s="11">
        <f t="shared" si="6"/>
        <v>19</v>
      </c>
      <c r="J79" s="51" t="str">
        <f>'0108'!$P77</f>
        <v>On time</v>
      </c>
      <c r="K79" s="51" t="str">
        <f>'0208'!$P77</f>
        <v>On time</v>
      </c>
      <c r="L79" s="51" t="str">
        <f>'0308'!$P77</f>
        <v>On time</v>
      </c>
      <c r="M79" s="51" t="str">
        <f>'0408'!$P77</f>
        <v>On time</v>
      </c>
      <c r="N79" s="63"/>
      <c r="O79" s="63"/>
      <c r="P79" s="51" t="str">
        <f>'0708'!$P77</f>
        <v>On time</v>
      </c>
      <c r="Q79" s="51" t="str">
        <f>'0808'!$P77</f>
        <v>On time</v>
      </c>
      <c r="R79" s="63"/>
      <c r="S79" s="51" t="str">
        <f>'1008'!$P77</f>
        <v>On time</v>
      </c>
      <c r="T79" s="51" t="str">
        <f>'1108'!$P77</f>
        <v>On time</v>
      </c>
      <c r="U79" s="63"/>
      <c r="V79" s="63"/>
      <c r="W79" s="51" t="str">
        <f>'1408'!$P77</f>
        <v>On time</v>
      </c>
      <c r="X79" s="51" t="str">
        <f>'1508'!$P77</f>
        <v>On time</v>
      </c>
      <c r="Y79" s="51" t="str">
        <f>'1608'!$P77</f>
        <v>On time</v>
      </c>
      <c r="Z79" s="51" t="str">
        <f>'1708'!$P77</f>
        <v>On time</v>
      </c>
      <c r="AA79" s="51" t="str">
        <f>'1808'!$P77</f>
        <v>On time</v>
      </c>
      <c r="AB79" s="63"/>
      <c r="AC79" s="63"/>
      <c r="AD79" s="51" t="str">
        <f>'2108'!$P77</f>
        <v>On time</v>
      </c>
      <c r="AE79" s="51" t="str">
        <f>'2208'!$P77</f>
        <v>On time</v>
      </c>
      <c r="AF79" s="51" t="str">
        <f>'2308'!$P77</f>
        <v>On time</v>
      </c>
      <c r="AG79" s="51" t="str">
        <f>'2408'!$P77</f>
        <v>On time</v>
      </c>
      <c r="AH79" s="51" t="str">
        <f>'2508'!$P77</f>
        <v>On time</v>
      </c>
      <c r="AI79" s="63"/>
      <c r="AJ79" s="63"/>
      <c r="AK79" s="51" t="str">
        <f>'2808'!$P77</f>
        <v>On time</v>
      </c>
      <c r="AL79" s="51" t="str">
        <f>'2908'!$P77</f>
        <v>On time</v>
      </c>
      <c r="AM79" s="51" t="str">
        <f>'3008'!$P77</f>
        <v>On time</v>
      </c>
      <c r="AN79" s="51" t="str">
        <f>'3108'!$P77</f>
        <v>On time</v>
      </c>
    </row>
    <row r="80" spans="1:40">
      <c r="A80" s="9" t="s">
        <v>238</v>
      </c>
      <c r="B80" s="10" t="s">
        <v>239</v>
      </c>
      <c r="C80" s="11" t="s">
        <v>237</v>
      </c>
      <c r="D80" s="11" t="s">
        <v>226</v>
      </c>
      <c r="E80" s="12" t="s">
        <v>13</v>
      </c>
      <c r="F80" s="11" t="s">
        <v>227</v>
      </c>
      <c r="G80" s="11">
        <f t="shared" si="7"/>
        <v>19</v>
      </c>
      <c r="H80" s="11">
        <f t="shared" si="5"/>
        <v>0</v>
      </c>
      <c r="I80" s="11">
        <f t="shared" si="6"/>
        <v>19</v>
      </c>
      <c r="J80" s="51" t="str">
        <f>'0108'!$P78</f>
        <v>On time</v>
      </c>
      <c r="K80" s="51" t="str">
        <f>'0208'!$P78</f>
        <v>On time</v>
      </c>
      <c r="L80" s="51" t="str">
        <f>'0308'!$P78</f>
        <v>On time</v>
      </c>
      <c r="M80" s="51" t="str">
        <f>'0408'!$P78</f>
        <v>On time</v>
      </c>
      <c r="N80" s="63"/>
      <c r="O80" s="63"/>
      <c r="P80" s="51" t="str">
        <f>'0708'!$P78</f>
        <v>On time</v>
      </c>
      <c r="Q80" s="51" t="str">
        <f>'0808'!$P78</f>
        <v>On time</v>
      </c>
      <c r="R80" s="63"/>
      <c r="S80" s="51" t="str">
        <f>'1008'!$P78</f>
        <v>On time</v>
      </c>
      <c r="T80" s="51" t="str">
        <f>'1108'!$P78</f>
        <v>On time</v>
      </c>
      <c r="U80" s="63"/>
      <c r="V80" s="63"/>
      <c r="W80" s="51" t="str">
        <f>'1408'!$P78</f>
        <v>On time</v>
      </c>
      <c r="X80" s="51" t="str">
        <f>'1508'!$P78</f>
        <v>On time</v>
      </c>
      <c r="Y80" s="51" t="str">
        <f>'1608'!$P78</f>
        <v>On time</v>
      </c>
      <c r="Z80" s="51" t="str">
        <f>'1708'!$P78</f>
        <v>On time</v>
      </c>
      <c r="AA80" s="51" t="str">
        <f>'1808'!$P78</f>
        <v>On time</v>
      </c>
      <c r="AB80" s="63"/>
      <c r="AC80" s="63"/>
      <c r="AD80" s="51" t="str">
        <f>'2108'!$P78</f>
        <v>On time</v>
      </c>
      <c r="AE80" s="51" t="str">
        <f>'2208'!$P78</f>
        <v>On time</v>
      </c>
      <c r="AF80" s="51" t="str">
        <f>'2308'!$P78</f>
        <v>On time</v>
      </c>
      <c r="AG80" s="51" t="str">
        <f>'2408'!$P78</f>
        <v>On time</v>
      </c>
      <c r="AH80" s="51" t="str">
        <f>'2508'!$P78</f>
        <v>On time</v>
      </c>
      <c r="AI80" s="63"/>
      <c r="AJ80" s="63"/>
      <c r="AK80" s="51" t="str">
        <f>'2808'!$P78</f>
        <v>On time</v>
      </c>
      <c r="AL80" s="51" t="str">
        <f>'2908'!$P78</f>
        <v>On time</v>
      </c>
      <c r="AM80" s="51" t="str">
        <f>'3008'!$P78</f>
        <v>On time</v>
      </c>
      <c r="AN80" s="51" t="str">
        <f>'3108'!$P78</f>
        <v>On time</v>
      </c>
    </row>
    <row r="81" spans="1:40">
      <c r="A81" s="9" t="s">
        <v>240</v>
      </c>
      <c r="B81" s="10" t="s">
        <v>241</v>
      </c>
      <c r="C81" s="11" t="s">
        <v>242</v>
      </c>
      <c r="D81" s="11" t="s">
        <v>243</v>
      </c>
      <c r="E81" s="12" t="s">
        <v>13</v>
      </c>
      <c r="F81" s="11" t="s">
        <v>227</v>
      </c>
      <c r="G81" s="11">
        <f t="shared" si="7"/>
        <v>19</v>
      </c>
      <c r="H81" s="11">
        <f t="shared" si="5"/>
        <v>0</v>
      </c>
      <c r="I81" s="11">
        <f t="shared" si="6"/>
        <v>19</v>
      </c>
      <c r="J81" s="51" t="str">
        <f>'0108'!$P79</f>
        <v>On time</v>
      </c>
      <c r="K81" s="51" t="str">
        <f>'0208'!$P79</f>
        <v>On time</v>
      </c>
      <c r="L81" s="51" t="str">
        <f>'0308'!$P79</f>
        <v>On time</v>
      </c>
      <c r="M81" s="51" t="str">
        <f>'0408'!$P79</f>
        <v>On time</v>
      </c>
      <c r="N81" s="63"/>
      <c r="O81" s="63"/>
      <c r="P81" s="51" t="str">
        <f>'0708'!$P79</f>
        <v>On time</v>
      </c>
      <c r="Q81" s="51" t="str">
        <f>'0808'!$P79</f>
        <v>On time</v>
      </c>
      <c r="R81" s="63"/>
      <c r="S81" s="51" t="str">
        <f>'1008'!$P79</f>
        <v>On time</v>
      </c>
      <c r="T81" s="51" t="str">
        <f>'1108'!$P79</f>
        <v>On time</v>
      </c>
      <c r="U81" s="63"/>
      <c r="V81" s="63"/>
      <c r="W81" s="51" t="str">
        <f>'1408'!$P79</f>
        <v>On time</v>
      </c>
      <c r="X81" s="51" t="str">
        <f>'1508'!$P79</f>
        <v>On time</v>
      </c>
      <c r="Y81" s="51" t="str">
        <f>'1608'!$P79</f>
        <v>On time</v>
      </c>
      <c r="Z81" s="51" t="str">
        <f>'1708'!$P79</f>
        <v>On time</v>
      </c>
      <c r="AA81" s="51" t="str">
        <f>'1808'!$P79</f>
        <v>On time</v>
      </c>
      <c r="AB81" s="63"/>
      <c r="AC81" s="63"/>
      <c r="AD81" s="51" t="str">
        <f>'2108'!$P79</f>
        <v>On time</v>
      </c>
      <c r="AE81" s="51" t="str">
        <f>'2208'!$P79</f>
        <v>On time</v>
      </c>
      <c r="AF81" s="51" t="str">
        <f>'2308'!$P79</f>
        <v>On time</v>
      </c>
      <c r="AG81" s="51" t="str">
        <f>'2408'!$P79</f>
        <v>On time</v>
      </c>
      <c r="AH81" s="51" t="str">
        <f>'2508'!$P79</f>
        <v>On time</v>
      </c>
      <c r="AI81" s="63"/>
      <c r="AJ81" s="63"/>
      <c r="AK81" s="51" t="str">
        <f>'2808'!$P79</f>
        <v>On time</v>
      </c>
      <c r="AL81" s="51" t="str">
        <f>'2908'!$P79</f>
        <v>On time</v>
      </c>
      <c r="AM81" s="51" t="str">
        <f>'3008'!$P79</f>
        <v>On time</v>
      </c>
      <c r="AN81" s="51" t="str">
        <f>'3108'!$P79</f>
        <v>On time</v>
      </c>
    </row>
    <row r="82" spans="1:40">
      <c r="A82" s="9" t="s">
        <v>244</v>
      </c>
      <c r="B82" s="10" t="s">
        <v>245</v>
      </c>
      <c r="C82" s="11" t="s">
        <v>246</v>
      </c>
      <c r="D82" s="11" t="s">
        <v>226</v>
      </c>
      <c r="E82" s="12" t="s">
        <v>13</v>
      </c>
      <c r="F82" s="11" t="s">
        <v>227</v>
      </c>
      <c r="G82" s="11">
        <f t="shared" si="7"/>
        <v>19</v>
      </c>
      <c r="H82" s="11">
        <f t="shared" si="5"/>
        <v>0</v>
      </c>
      <c r="I82" s="11">
        <f t="shared" si="6"/>
        <v>19</v>
      </c>
      <c r="J82" s="51" t="str">
        <f>'0108'!$P80</f>
        <v>On time</v>
      </c>
      <c r="K82" s="51" t="str">
        <f>'0208'!$P80</f>
        <v>On time</v>
      </c>
      <c r="L82" s="51" t="str">
        <f>'0308'!$P80</f>
        <v>On time</v>
      </c>
      <c r="M82" s="51" t="str">
        <f>'0408'!$P80</f>
        <v>On time</v>
      </c>
      <c r="N82" s="63"/>
      <c r="O82" s="63"/>
      <c r="P82" s="51" t="str">
        <f>'0708'!$P80</f>
        <v>On time</v>
      </c>
      <c r="Q82" s="51" t="str">
        <f>'0808'!$P80</f>
        <v>On time</v>
      </c>
      <c r="R82" s="63"/>
      <c r="S82" s="51" t="str">
        <f>'1008'!$P80</f>
        <v>On time</v>
      </c>
      <c r="T82" s="51" t="str">
        <f>'1108'!$P80</f>
        <v>On time</v>
      </c>
      <c r="U82" s="63"/>
      <c r="V82" s="63"/>
      <c r="W82" s="51" t="str">
        <f>'1408'!$P80</f>
        <v>On time</v>
      </c>
      <c r="X82" s="51" t="str">
        <f>'1508'!$P80</f>
        <v>On time</v>
      </c>
      <c r="Y82" s="51" t="str">
        <f>'1608'!$P80</f>
        <v>On time</v>
      </c>
      <c r="Z82" s="51" t="str">
        <f>'1708'!$P80</f>
        <v>On time</v>
      </c>
      <c r="AA82" s="51" t="str">
        <f>'1808'!$P80</f>
        <v>On time</v>
      </c>
      <c r="AB82" s="63"/>
      <c r="AC82" s="63"/>
      <c r="AD82" s="51" t="str">
        <f>'2108'!$P80</f>
        <v>On time</v>
      </c>
      <c r="AE82" s="51" t="str">
        <f>'2208'!$P80</f>
        <v>On time</v>
      </c>
      <c r="AF82" s="51" t="str">
        <f>'2308'!$P80</f>
        <v>On time</v>
      </c>
      <c r="AG82" s="51" t="str">
        <f>'2408'!$P80</f>
        <v>On time</v>
      </c>
      <c r="AH82" s="51" t="str">
        <f>'2508'!$P80</f>
        <v>On time</v>
      </c>
      <c r="AI82" s="63"/>
      <c r="AJ82" s="63"/>
      <c r="AK82" s="51" t="str">
        <f>'2808'!$P80</f>
        <v>On time</v>
      </c>
      <c r="AL82" s="51" t="str">
        <f>'2908'!$P80</f>
        <v>On time</v>
      </c>
      <c r="AM82" s="51" t="str">
        <f>'3008'!$P80</f>
        <v>On time</v>
      </c>
      <c r="AN82" s="51" t="str">
        <f>'3108'!$P80</f>
        <v>On time</v>
      </c>
    </row>
    <row r="83" spans="7:9">
      <c r="G83" s="80">
        <f>SUM(G4:G82)</f>
        <v>1473</v>
      </c>
      <c r="H83" s="80">
        <f>SUM(H4:H82)</f>
        <v>2</v>
      </c>
      <c r="I83" s="80">
        <f>SUM(I4:I82)</f>
        <v>1471</v>
      </c>
    </row>
  </sheetData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Q87"/>
  <sheetViews>
    <sheetView zoomScale="90" zoomScaleNormal="90" topLeftCell="A13" workbookViewId="0">
      <pane xSplit="7" topLeftCell="M1" activePane="topRight" state="frozen"/>
      <selection/>
      <selection pane="topRight" activeCell="M44" sqref="M44:M45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45149</v>
      </c>
      <c r="L2" s="26">
        <v>0.791666666666667</v>
      </c>
      <c r="M2" s="27">
        <v>45149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IF(N2="","",IF(M2-K$2&lt;3,"On time",IF((M2+N2-J2-K$2-3&lt;=0.0035),"On time",(M2+N2)-3-(K$2+J2))))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45149</v>
      </c>
      <c r="N3" s="28">
        <v>0.909722222222222</v>
      </c>
      <c r="O3" s="31"/>
      <c r="P3" s="30" t="str">
        <f>IF(N3="","",IF(M3-K$2&lt;3,"On time",IF((M3+N3-J3-K$2-3&lt;=0.0035),"On time",(M3+N3)-3-(K$2+J3))))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45149</v>
      </c>
      <c r="N4" s="28">
        <v>0.958333333333333</v>
      </c>
      <c r="O4" s="31"/>
      <c r="P4" s="30" t="str">
        <f>IF(N4="","",IF(M4-K$2&lt;3,"On time",IF((M4+N4-J4-K$2-3&lt;=0.0035),"On time",(M4+N4)-3-(K$2+J4))))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45149</v>
      </c>
      <c r="N5" s="28">
        <v>0.958333333333333</v>
      </c>
      <c r="O5" s="31"/>
      <c r="P5" s="30" t="str">
        <f>IF(N5="","",IF(M5-K$2&lt;3,"On time",IF((M5+N5-J5-K$2-3&lt;=0.0035),"On time",(M5+N5)-3-(K$2+J5))))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45149</v>
      </c>
      <c r="L6" s="26">
        <v>0.791666666666667</v>
      </c>
      <c r="M6" s="27">
        <v>45149</v>
      </c>
      <c r="N6" s="26">
        <v>0.85</v>
      </c>
      <c r="O6" s="29" t="str">
        <f>IF(L6="","",IF((L6-I6&lt;=0.0035),"On time",L6-I6))</f>
        <v>On time</v>
      </c>
      <c r="P6" s="30" t="str">
        <f t="shared" ref="P6:P15" si="0">IF(N6="","",IF(M6-K$6&lt;3,"On time",IF((M6+N6-J6-K$6-3&lt;=0.0035),"On time",(M6+N6)-3-(K$6+J6))))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45149</v>
      </c>
      <c r="N7" s="26">
        <v>0.877083333333333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45152</v>
      </c>
      <c r="N8" s="28">
        <v>0.135416666666667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45152</v>
      </c>
      <c r="N9" s="28">
        <v>0.180555555555556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45152</v>
      </c>
      <c r="N10" s="28">
        <v>0.180555555555556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45152</v>
      </c>
      <c r="N11" s="28">
        <v>0.0868055555555556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45152</v>
      </c>
      <c r="N12" s="28">
        <v>0.0847222222222222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45152</v>
      </c>
      <c r="N13" s="28">
        <v>0.04375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45149</v>
      </c>
      <c r="N14" s="28">
        <v>0.970833333333333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45149</v>
      </c>
      <c r="N15" s="28">
        <v>0.970833333333333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46">
        <v>0.666666666666667</v>
      </c>
      <c r="J16" s="24">
        <v>0.5</v>
      </c>
      <c r="K16" s="33">
        <v>45149</v>
      </c>
      <c r="L16" s="34">
        <v>0.666666666666667</v>
      </c>
      <c r="M16" s="27">
        <v>45152</v>
      </c>
      <c r="N16" s="26">
        <v>0.384722222222222</v>
      </c>
      <c r="O16" s="29" t="str">
        <f>IF(L16="","",IF((L16-I16&lt;=0.0035),"On time",L16-I16))</f>
        <v>On time</v>
      </c>
      <c r="P16" s="30" t="str">
        <f>IF(N16="","",IF(M16-K$16:K$26&lt;3,"On time",IF((M16+N16-J16-K$16-3&lt;=0.0035),"On time",(M16+N16)-3-(K$16+J16))))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40"/>
      <c r="J17" s="24">
        <v>0.5</v>
      </c>
      <c r="K17" s="35"/>
      <c r="L17" s="35"/>
      <c r="M17" s="27">
        <v>45152</v>
      </c>
      <c r="N17" s="26">
        <v>0.384722222222222</v>
      </c>
      <c r="O17" s="31"/>
      <c r="P17" s="30" t="str">
        <f t="shared" ref="P17:P26" si="1">IF(N17="","",IF(M17-K$16&lt;3,"On time",IF((M17+N17-J17-K$16-3&lt;=0.0035),"On time",(M17+N17)-3-(K$16+J17))))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40"/>
      <c r="J18" s="24">
        <v>0.541666666666667</v>
      </c>
      <c r="K18" s="35"/>
      <c r="L18" s="35"/>
      <c r="M18" s="27">
        <v>45152</v>
      </c>
      <c r="N18" s="26">
        <v>0.440972222222222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40"/>
      <c r="J19" s="24">
        <v>0.541666666666667</v>
      </c>
      <c r="K19" s="35"/>
      <c r="L19" s="35"/>
      <c r="M19" s="27">
        <v>45152</v>
      </c>
      <c r="N19" s="26">
        <v>0.420833333333333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40"/>
      <c r="J20" s="24">
        <v>0.541666666666667</v>
      </c>
      <c r="K20" s="35"/>
      <c r="L20" s="35"/>
      <c r="M20" s="27">
        <v>45152</v>
      </c>
      <c r="N20" s="26">
        <v>0.444444444444444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40"/>
      <c r="J21" s="24">
        <v>0.645833333333333</v>
      </c>
      <c r="K21" s="35"/>
      <c r="L21" s="35"/>
      <c r="M21" s="27">
        <v>45152</v>
      </c>
      <c r="N21" s="26">
        <v>0.498611111111111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40"/>
      <c r="J22" s="24">
        <v>0.666666666666667</v>
      </c>
      <c r="K22" s="35"/>
      <c r="L22" s="35"/>
      <c r="M22" s="27">
        <v>45152</v>
      </c>
      <c r="N22" s="26">
        <v>0.233333333333333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40"/>
      <c r="J23" s="24">
        <v>0.583333333333333</v>
      </c>
      <c r="K23" s="35"/>
      <c r="L23" s="35"/>
      <c r="M23" s="27">
        <v>45152</v>
      </c>
      <c r="N23" s="36">
        <v>0.145833333333333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40"/>
      <c r="J24" s="24">
        <v>0.5625</v>
      </c>
      <c r="K24" s="35"/>
      <c r="L24" s="35"/>
      <c r="M24" s="27">
        <v>45152</v>
      </c>
      <c r="N24" s="26">
        <v>0.440277777777778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40"/>
      <c r="J25" s="24">
        <v>0.520833333333333</v>
      </c>
      <c r="K25" s="35"/>
      <c r="L25" s="35"/>
      <c r="M25" s="27">
        <v>45152</v>
      </c>
      <c r="N25" s="26">
        <v>0.365972222222222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41"/>
      <c r="J26" s="24">
        <v>0.520833333333333</v>
      </c>
      <c r="K26" s="37"/>
      <c r="L26" s="37"/>
      <c r="M26" s="27">
        <v>45152</v>
      </c>
      <c r="N26" s="26">
        <v>0.365972222222222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46">
        <v>0.770833333333333</v>
      </c>
      <c r="J27" s="24">
        <v>0.4375</v>
      </c>
      <c r="K27" s="25">
        <v>45149</v>
      </c>
      <c r="L27" s="26">
        <v>0.770833333333333</v>
      </c>
      <c r="M27" s="27">
        <v>45152</v>
      </c>
      <c r="N27" s="26">
        <v>0.302083333333333</v>
      </c>
      <c r="O27" s="29" t="str">
        <f>IF(L27="","",IF((L27-I27&lt;=0.0035),"On time",L27-I27))</f>
        <v>On time</v>
      </c>
      <c r="P27" s="30" t="str">
        <f>IF(N27="","",IF(M27-K$27&lt;3,"On time",IF((M27+N27-J27-K$27-3&lt;=0.0035),"On time",(M27+N27)-3-(K$27+J27))))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41"/>
      <c r="J28" s="24">
        <v>0.583333333333333</v>
      </c>
      <c r="K28" s="25"/>
      <c r="L28" s="26"/>
      <c r="M28" s="27">
        <v>45152</v>
      </c>
      <c r="N28" s="26">
        <v>0.375</v>
      </c>
      <c r="O28" s="32"/>
      <c r="P28" s="30" t="str">
        <f>IF(N28="","",IF(M28-K$27&lt;3,"On time",IF((M28+N28-J28-K$27-3&lt;=0.0035),"On time",(M28+N28)-3-(K$27+J28))))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6">
        <v>0.8125</v>
      </c>
      <c r="J29" s="24">
        <v>0.270833333333333</v>
      </c>
      <c r="K29" s="54">
        <v>45149</v>
      </c>
      <c r="L29" s="28">
        <v>0.8125</v>
      </c>
      <c r="M29" s="27">
        <v>45152</v>
      </c>
      <c r="N29" s="44">
        <v>0.270833333333333</v>
      </c>
      <c r="O29" s="29" t="str">
        <f>IF(L29="","",IF((L29-I29&lt;=0.0035),"On time",L29-I29))</f>
        <v>On time</v>
      </c>
      <c r="P29" s="30" t="str">
        <f>IF(N29="","",IF(M29-K$29&lt;3,"On time",IF((M29+N29-J29-K$29-3&lt;=0.0035),"On time",(M29+N29)-3-(K$29+J29))))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55"/>
      <c r="L30" s="55"/>
      <c r="M30" s="27">
        <v>45152</v>
      </c>
      <c r="N30" s="26">
        <v>0.333333333333333</v>
      </c>
      <c r="O30" s="31"/>
      <c r="P30" s="30" t="str">
        <f t="shared" ref="P30:P42" si="2">IF(N30="","",IF(M30-K$29&lt;3,"On time",IF((M30+N30-J30-K$29-3&lt;=0.0035),"On time",(M30+N30)-3-(K$29+J30))))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55"/>
      <c r="L31" s="55"/>
      <c r="M31" s="27">
        <v>45152</v>
      </c>
      <c r="N31" s="26">
        <v>0.298611111111111</v>
      </c>
      <c r="O31" s="31"/>
      <c r="P31" s="30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55"/>
      <c r="L32" s="55"/>
      <c r="M32" s="27">
        <v>45152</v>
      </c>
      <c r="N32" s="26">
        <v>0.298611111111111</v>
      </c>
      <c r="O32" s="31"/>
      <c r="P32" s="30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55"/>
      <c r="L33" s="55"/>
      <c r="M33" s="27">
        <v>45152</v>
      </c>
      <c r="N33" s="26">
        <v>0.133333333333333</v>
      </c>
      <c r="O33" s="31"/>
      <c r="P33" s="30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55"/>
      <c r="L34" s="55"/>
      <c r="M34" s="27">
        <v>45152</v>
      </c>
      <c r="N34" s="26">
        <v>0.256944444444444</v>
      </c>
      <c r="O34" s="31"/>
      <c r="P34" s="30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55"/>
      <c r="L35" s="55"/>
      <c r="M35" s="27">
        <v>45152</v>
      </c>
      <c r="N35" s="26">
        <v>0.256944444444444</v>
      </c>
      <c r="O35" s="31"/>
      <c r="P35" s="30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55"/>
      <c r="L36" s="55"/>
      <c r="M36" s="27">
        <v>45152</v>
      </c>
      <c r="N36" s="26">
        <v>0.395833333333333</v>
      </c>
      <c r="O36" s="31"/>
      <c r="P36" s="30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55"/>
      <c r="L37" s="55"/>
      <c r="M37" s="27">
        <v>45152</v>
      </c>
      <c r="N37" s="26">
        <v>0.371527777777778</v>
      </c>
      <c r="O37" s="31"/>
      <c r="P37" s="30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55"/>
      <c r="L38" s="55"/>
      <c r="M38" s="27">
        <v>45152</v>
      </c>
      <c r="N38" s="26">
        <v>0.371527777777778</v>
      </c>
      <c r="O38" s="31"/>
      <c r="P38" s="30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55"/>
      <c r="L39" s="55"/>
      <c r="M39" s="27">
        <v>45152</v>
      </c>
      <c r="N39" s="26">
        <v>0.496527777777778</v>
      </c>
      <c r="O39" s="31"/>
      <c r="P39" s="30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55"/>
      <c r="L40" s="55"/>
      <c r="M40" s="27">
        <v>45152</v>
      </c>
      <c r="N40" s="26">
        <v>0.381944444444444</v>
      </c>
      <c r="O40" s="31"/>
      <c r="P40" s="30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55"/>
      <c r="L41" s="55"/>
      <c r="M41" s="27">
        <v>45152</v>
      </c>
      <c r="N41" s="26">
        <v>0.427083333333333</v>
      </c>
      <c r="O41" s="31"/>
      <c r="P41" s="30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1"/>
      <c r="J42" s="24">
        <v>0.447916666666667</v>
      </c>
      <c r="K42" s="56"/>
      <c r="L42" s="56"/>
      <c r="M42" s="27">
        <v>45152</v>
      </c>
      <c r="N42" s="26">
        <v>0.381944444444444</v>
      </c>
      <c r="O42" s="32"/>
      <c r="P42" s="30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45149</v>
      </c>
      <c r="L43" s="26">
        <v>0.8125</v>
      </c>
      <c r="M43" s="27">
        <v>45152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IF(N43="","",IF(M43-K$43&lt;3,"On time",IF((M43+N43-J43-K$43-3&lt;=0.0035),"On time",(M43+N43)-3-(K$43+J43))))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 t="shared" ref="P44:P46" si="3">IF(N44="","",IF(M44-K$43&lt;3,"On time",IF((M44+N44-J44-K$43-3&lt;=0.0035),"On time",(M44+N44)-3-(K$43+J44))))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si="3"/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45152</v>
      </c>
      <c r="N46" s="26">
        <v>0.270833333333333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24">
        <v>0.8125</v>
      </c>
      <c r="J47" s="24">
        <v>0.229166666666667</v>
      </c>
      <c r="K47" s="33">
        <v>45149</v>
      </c>
      <c r="L47" s="34">
        <v>0.8125</v>
      </c>
      <c r="M47" s="27">
        <v>45152</v>
      </c>
      <c r="N47" s="26">
        <v>0.127777777777778</v>
      </c>
      <c r="O47" s="29" t="str">
        <f>IF(L47="","",IF((L47-I47&lt;=0.0035),"On time",L47-I47))</f>
        <v>On time</v>
      </c>
      <c r="P47" s="39" t="str">
        <f>IF(N47="","",IF(M47-K$47&lt;3,"On time",IF((M47+N47-J47-K$47-3&lt;=0.0035),"On time",(M47+N47)-3-(K$47+J47))))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24"/>
      <c r="J48" s="24">
        <v>0.260416666666667</v>
      </c>
      <c r="K48" s="35"/>
      <c r="L48" s="49"/>
      <c r="M48" s="27">
        <v>45152</v>
      </c>
      <c r="N48" s="26">
        <v>0.127777777777778</v>
      </c>
      <c r="O48" s="31"/>
      <c r="P48" s="39" t="str">
        <f t="shared" ref="P48:P50" si="4">IF(N48="","",IF(M48-K$47&lt;3,"On time",IF((M48+N48-J48-K$47-3&lt;=0.0035),"On time",(M48+N48)-3-(K$47+J48))))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24"/>
      <c r="J49" s="24">
        <v>0.3125</v>
      </c>
      <c r="K49" s="35"/>
      <c r="L49" s="49"/>
      <c r="M49" s="27">
        <v>45152</v>
      </c>
      <c r="N49" s="26">
        <v>0.309027777777778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24"/>
      <c r="J50" s="24">
        <v>0.333333333333333</v>
      </c>
      <c r="K50" s="35"/>
      <c r="L50" s="49"/>
      <c r="M50" s="27">
        <v>45152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24"/>
      <c r="J51" s="24">
        <v>0.375</v>
      </c>
      <c r="K51" s="37"/>
      <c r="L51" s="44"/>
      <c r="M51" s="27">
        <v>45152</v>
      </c>
      <c r="N51" s="26">
        <v>0.3125</v>
      </c>
      <c r="O51" s="32"/>
      <c r="P51" s="39" t="str">
        <f>IF(N50="","",IF(M50-K$47&lt;3,"On time",IF((M50+N50-J50-K$47-3&lt;=0.0035),"On time",(M50+N50)-3-(K$47+J50))))</f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45149</v>
      </c>
      <c r="L52" s="34">
        <v>0.8125</v>
      </c>
      <c r="M52" s="27">
        <v>45152</v>
      </c>
      <c r="N52" s="26">
        <v>0.3</v>
      </c>
      <c r="O52" s="29" t="str">
        <f>IF(L52="","",IF((L52-I52&lt;=0.0035),"On time",L52-I52))</f>
        <v>On time</v>
      </c>
      <c r="P52" s="39" t="str">
        <f>IF(N52="","",IF(M52-K$52&lt;3,"On time",IF((M52+N52-J52-K$52-3&lt;=0.0035),"On time",(M52+N52)-3-(K$52+J52))))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45152</v>
      </c>
      <c r="N53" s="26">
        <v>0.354166666666667</v>
      </c>
      <c r="O53" s="31"/>
      <c r="P53" s="39" t="str">
        <f t="shared" ref="P53:P63" si="5">IF(N53="","",IF(M53-K$52&lt;3,"On time",IF((M53+N53-J53-K$52-3&lt;=0.0035),"On time",(M53+N53)-3-(K$52+J53))))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45152</v>
      </c>
      <c r="N54" s="26">
        <v>0.333333333333333</v>
      </c>
      <c r="O54" s="31"/>
      <c r="P54" s="39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45152</v>
      </c>
      <c r="N55" s="26">
        <v>0.402777777777778</v>
      </c>
      <c r="O55" s="31"/>
      <c r="P55" s="39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45152</v>
      </c>
      <c r="N56" s="26">
        <v>0.402777777777778</v>
      </c>
      <c r="O56" s="31"/>
      <c r="P56" s="39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45152</v>
      </c>
      <c r="N57" s="26">
        <v>0.274305555555556</v>
      </c>
      <c r="O57" s="31"/>
      <c r="P57" s="39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45152</v>
      </c>
      <c r="N58" s="26">
        <v>0.410416666666667</v>
      </c>
      <c r="O58" s="31"/>
      <c r="P58" s="39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45152</v>
      </c>
      <c r="N59" s="26">
        <v>0.410416666666667</v>
      </c>
      <c r="O59" s="31"/>
      <c r="P59" s="39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45152</v>
      </c>
      <c r="N60" s="26">
        <v>0.410416666666667</v>
      </c>
      <c r="O60" s="31"/>
      <c r="P60" s="39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45152</v>
      </c>
      <c r="N61" s="26">
        <v>0.424305555555556</v>
      </c>
      <c r="O61" s="31"/>
      <c r="P61" s="39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45152</v>
      </c>
      <c r="N62" s="26">
        <v>0.375</v>
      </c>
      <c r="O62" s="31"/>
      <c r="P62" s="39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45146</v>
      </c>
      <c r="N63" s="26">
        <v>0.96875</v>
      </c>
      <c r="O63" s="32"/>
      <c r="P63" s="39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46">
        <v>0.708333333333333</v>
      </c>
      <c r="J64" s="24">
        <v>0.625</v>
      </c>
      <c r="K64" s="33">
        <v>45149</v>
      </c>
      <c r="L64" s="34">
        <v>0.708333333333333</v>
      </c>
      <c r="M64" s="27">
        <v>45152</v>
      </c>
      <c r="N64" s="26">
        <v>0.40625</v>
      </c>
      <c r="O64" s="29" t="str">
        <f>IF(L64="","",IF((L64-I64&lt;=0.0035),"On time",L64-I64))</f>
        <v>On time</v>
      </c>
      <c r="P64" s="30" t="str">
        <f t="shared" ref="P64:P69" si="6">IF(N64="","",IF(M64-K$64&lt;3,"On time",IF((M64+N64-J64-K$64-3&lt;=0.0035),"On time",(M64+N64)-3-(K$64+J64))))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40"/>
      <c r="J65" s="24">
        <v>0.625</v>
      </c>
      <c r="K65" s="35"/>
      <c r="L65" s="35"/>
      <c r="M65" s="27">
        <v>45152</v>
      </c>
      <c r="N65" s="26">
        <v>0.270833333333333</v>
      </c>
      <c r="O65" s="31"/>
      <c r="P65" s="30" t="str">
        <f t="shared" si="6"/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40"/>
      <c r="J66" s="24">
        <v>0.625</v>
      </c>
      <c r="K66" s="35"/>
      <c r="L66" s="35"/>
      <c r="M66" s="27">
        <v>45152</v>
      </c>
      <c r="N66" s="26">
        <v>0.270833333333333</v>
      </c>
      <c r="O66" s="31"/>
      <c r="P66" s="30" t="str">
        <f t="shared" si="6"/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40"/>
      <c r="J67" s="24">
        <v>0.625</v>
      </c>
      <c r="K67" s="35"/>
      <c r="L67" s="35"/>
      <c r="M67" s="27">
        <v>45152</v>
      </c>
      <c r="N67" s="26">
        <v>0.270833333333333</v>
      </c>
      <c r="O67" s="31"/>
      <c r="P67" s="30" t="str">
        <f t="shared" si="6"/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40"/>
      <c r="J68" s="24">
        <v>0.583333333333333</v>
      </c>
      <c r="K68" s="35"/>
      <c r="L68" s="35"/>
      <c r="M68" s="27">
        <v>45152</v>
      </c>
      <c r="N68" s="26">
        <v>0.270833333333333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40"/>
      <c r="J69" s="24">
        <v>0.625</v>
      </c>
      <c r="K69" s="35"/>
      <c r="L69" s="35"/>
      <c r="M69" s="27">
        <v>45152</v>
      </c>
      <c r="N69" s="26">
        <v>0.424305555555556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40"/>
      <c r="J70" s="24">
        <v>0.5</v>
      </c>
      <c r="K70" s="35"/>
      <c r="L70" s="35"/>
      <c r="M70" s="27">
        <v>45152</v>
      </c>
      <c r="N70" s="26">
        <v>0.461805555555556</v>
      </c>
      <c r="O70" s="31"/>
      <c r="P70" s="30" t="str">
        <f t="shared" ref="P70:P72" si="7">IF(N70="","",IF(M70-K$64&lt;3,"On time",IF((M70+N70-J70-K$64-3&lt;=0.0035),"On time",(M70+N70)-3-(K$64+J70))))</f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40"/>
      <c r="J71" s="24">
        <v>0.5</v>
      </c>
      <c r="K71" s="35"/>
      <c r="L71" s="35"/>
      <c r="M71" s="27">
        <v>45152</v>
      </c>
      <c r="N71" s="26">
        <v>0.5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41"/>
      <c r="J72" s="24">
        <v>0.541666666666667</v>
      </c>
      <c r="K72" s="37"/>
      <c r="L72" s="37"/>
      <c r="M72" s="27">
        <v>45152</v>
      </c>
      <c r="N72" s="26">
        <v>0.5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46">
        <v>0.666666666666667</v>
      </c>
      <c r="J73" s="24">
        <v>0.416666666666667</v>
      </c>
      <c r="K73" s="33">
        <v>45149</v>
      </c>
      <c r="L73" s="34">
        <v>0.666666666666667</v>
      </c>
      <c r="M73" s="27">
        <v>45152</v>
      </c>
      <c r="N73" s="26">
        <v>0.246527777777778</v>
      </c>
      <c r="O73" s="29" t="str">
        <f>IF(L73="","",IF((L73-I73&lt;=0.0035),"On time",L73-I73))</f>
        <v>On time</v>
      </c>
      <c r="P73" s="30" t="str">
        <f>IF(N73="","",IF(M73-K$73&lt;3,"On time",IF((M73+N73-J73-K$73-3&lt;=0.0035),"On time",(M73+N73)-3-(K$73+J73))))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40"/>
      <c r="J74" s="24">
        <v>0.416666666666667</v>
      </c>
      <c r="K74" s="35"/>
      <c r="L74" s="35"/>
      <c r="M74" s="27">
        <v>45152</v>
      </c>
      <c r="N74" s="26">
        <v>0.246527777777778</v>
      </c>
      <c r="O74" s="31"/>
      <c r="P74" s="30" t="str">
        <f t="shared" ref="P74:P80" si="8">IF(N74="","",IF(M74-K$73&lt;3,"On time",IF((M74+N74-J74-K$73-3&lt;=0.0035),"On time",(M74+N74)-3-(K$73+J74))))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40"/>
      <c r="J75" s="24">
        <v>0.354166666666667</v>
      </c>
      <c r="K75" s="35"/>
      <c r="L75" s="35"/>
      <c r="M75" s="27">
        <v>45152</v>
      </c>
      <c r="N75" s="26">
        <v>0.246527777777778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40"/>
      <c r="J76" s="24">
        <v>0.354166666666667</v>
      </c>
      <c r="K76" s="35"/>
      <c r="L76" s="35"/>
      <c r="M76" s="27">
        <v>45152</v>
      </c>
      <c r="N76" s="36">
        <v>0.25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40"/>
      <c r="J77" s="24">
        <v>0.458333333333333</v>
      </c>
      <c r="K77" s="35"/>
      <c r="L77" s="35"/>
      <c r="M77" s="27">
        <v>45152</v>
      </c>
      <c r="N77" s="36">
        <v>0.25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40"/>
      <c r="J78" s="24">
        <v>0.458333333333333</v>
      </c>
      <c r="K78" s="35"/>
      <c r="L78" s="35"/>
      <c r="M78" s="27">
        <v>45152</v>
      </c>
      <c r="N78" s="36">
        <v>0.270833333333333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40"/>
      <c r="J79" s="24">
        <v>0.625</v>
      </c>
      <c r="K79" s="35"/>
      <c r="L79" s="35"/>
      <c r="M79" s="27">
        <v>45152</v>
      </c>
      <c r="N79" s="26">
        <v>0.270833333333333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41"/>
      <c r="J80" s="24">
        <v>0.625</v>
      </c>
      <c r="K80" s="37"/>
      <c r="L80" s="37"/>
      <c r="M80" s="27">
        <v>45152</v>
      </c>
      <c r="N80" s="26">
        <v>0.270833333333333</v>
      </c>
      <c r="O80" s="32"/>
      <c r="P80" s="30" t="str">
        <f t="shared" si="8"/>
        <v>On time</v>
      </c>
      <c r="Q80" s="51"/>
    </row>
    <row r="82" spans="1:3">
      <c r="A82" s="4" t="s">
        <v>247</v>
      </c>
      <c r="B82" s="4"/>
      <c r="C82" s="3">
        <f>COUNT(N2:N80)</f>
        <v>77</v>
      </c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J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38" workbookViewId="0">
      <pane xSplit="7" topLeftCell="H1" activePane="topRight" state="frozen"/>
      <selection/>
      <selection pane="topRight" activeCell="Q31" sqref="Q31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45152</v>
      </c>
      <c r="L2" s="26">
        <v>0.791666666666667</v>
      </c>
      <c r="M2" s="27">
        <v>45152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45152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45152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45152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45152</v>
      </c>
      <c r="L6" s="26">
        <v>0.791666666666667</v>
      </c>
      <c r="M6" s="27">
        <v>45152</v>
      </c>
      <c r="N6" s="26">
        <v>0.852083333333333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45152</v>
      </c>
      <c r="N7" s="26">
        <v>0.879166666666667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45153</v>
      </c>
      <c r="N8" s="28">
        <v>0.226388888888889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45153</v>
      </c>
      <c r="N9" s="28">
        <v>0.169444444444444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45153</v>
      </c>
      <c r="N10" s="28">
        <v>0.169444444444444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45153</v>
      </c>
      <c r="N11" s="28">
        <v>0.0756944444444444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45153</v>
      </c>
      <c r="N12" s="28">
        <v>0.0756944444444444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45153</v>
      </c>
      <c r="N13" s="28">
        <v>0.0340277777777778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45152</v>
      </c>
      <c r="N14" s="28">
        <v>0.976388888888889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45152</v>
      </c>
      <c r="N15" s="28">
        <v>0.976388888888889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46">
        <v>0.666666666666667</v>
      </c>
      <c r="J16" s="24">
        <v>0.5</v>
      </c>
      <c r="K16" s="33">
        <v>45152</v>
      </c>
      <c r="L16" s="34">
        <v>0.666666666666667</v>
      </c>
      <c r="M16" s="27">
        <v>45153</v>
      </c>
      <c r="N16" s="26">
        <v>0.384722222222222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40"/>
      <c r="J17" s="24">
        <v>0.5</v>
      </c>
      <c r="K17" s="35"/>
      <c r="L17" s="35"/>
      <c r="M17" s="27">
        <v>45153</v>
      </c>
      <c r="N17" s="26">
        <v>0.384722222222222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40"/>
      <c r="J18" s="24">
        <v>0.541666666666667</v>
      </c>
      <c r="K18" s="35"/>
      <c r="L18" s="35"/>
      <c r="M18" s="27">
        <v>45153</v>
      </c>
      <c r="N18" s="26">
        <v>0.440972222222222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40"/>
      <c r="J19" s="24">
        <v>0.541666666666667</v>
      </c>
      <c r="K19" s="35"/>
      <c r="L19" s="35"/>
      <c r="M19" s="27">
        <v>45153</v>
      </c>
      <c r="N19" s="26">
        <v>0.420833333333333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40"/>
      <c r="J20" s="24">
        <v>0.541666666666667</v>
      </c>
      <c r="K20" s="35"/>
      <c r="L20" s="35"/>
      <c r="M20" s="27">
        <v>45153</v>
      </c>
      <c r="N20" s="26">
        <v>0.444444444444444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40"/>
      <c r="J21" s="24">
        <v>0.645833333333333</v>
      </c>
      <c r="K21" s="35"/>
      <c r="L21" s="35"/>
      <c r="M21" s="27">
        <v>45153</v>
      </c>
      <c r="N21" s="26">
        <v>0.498611111111111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40"/>
      <c r="J22" s="24">
        <v>0.666666666666667</v>
      </c>
      <c r="K22" s="35"/>
      <c r="L22" s="35"/>
      <c r="M22" s="27">
        <v>45153</v>
      </c>
      <c r="N22" s="26">
        <v>0.233333333333333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40"/>
      <c r="J23" s="24">
        <v>0.583333333333333</v>
      </c>
      <c r="K23" s="35"/>
      <c r="L23" s="35"/>
      <c r="M23" s="27">
        <v>45153</v>
      </c>
      <c r="N23" s="36">
        <v>0.145833333333333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40"/>
      <c r="J24" s="24">
        <v>0.5625</v>
      </c>
      <c r="K24" s="35"/>
      <c r="L24" s="35"/>
      <c r="M24" s="27">
        <v>45153</v>
      </c>
      <c r="N24" s="26">
        <v>0.440277777777778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40"/>
      <c r="J25" s="24">
        <v>0.520833333333333</v>
      </c>
      <c r="K25" s="35"/>
      <c r="L25" s="35"/>
      <c r="M25" s="27">
        <v>45153</v>
      </c>
      <c r="N25" s="26">
        <v>0.365972222222222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41"/>
      <c r="J26" s="24">
        <v>0.520833333333333</v>
      </c>
      <c r="K26" s="37"/>
      <c r="L26" s="37"/>
      <c r="M26" s="27">
        <v>45153</v>
      </c>
      <c r="N26" s="26">
        <v>0.365972222222222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46">
        <v>0.770833333333333</v>
      </c>
      <c r="J27" s="24">
        <v>0.4375</v>
      </c>
      <c r="K27" s="25">
        <v>45152</v>
      </c>
      <c r="L27" s="26">
        <v>0.770833333333333</v>
      </c>
      <c r="M27" s="27">
        <v>45153</v>
      </c>
      <c r="N27" s="26">
        <v>0.309027777777778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41"/>
      <c r="J28" s="24">
        <v>0.583333333333333</v>
      </c>
      <c r="K28" s="25"/>
      <c r="L28" s="26"/>
      <c r="M28" s="27">
        <v>45153</v>
      </c>
      <c r="N28" s="26">
        <v>0.392361111111111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6">
        <v>0.8125</v>
      </c>
      <c r="J29" s="24">
        <v>0.270833333333333</v>
      </c>
      <c r="K29" s="42">
        <v>45152</v>
      </c>
      <c r="L29" s="43">
        <v>0.826388888888889</v>
      </c>
      <c r="M29" s="27">
        <v>45153</v>
      </c>
      <c r="N29" s="44">
        <v>0.25</v>
      </c>
      <c r="O29" s="32">
        <f>IF(L29="","",IF((L29-I29&lt;=0.0035),"On time",L29-I29))</f>
        <v>0.0138888888888888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45153</v>
      </c>
      <c r="N30" s="26">
        <v>0.305555555555556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45153</v>
      </c>
      <c r="N31" s="26">
        <v>0.145833333333333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45153</v>
      </c>
      <c r="N32" s="26">
        <v>0.145833333333333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45153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45153</v>
      </c>
      <c r="N34" s="26">
        <v>0.34375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45153</v>
      </c>
      <c r="N35" s="26">
        <v>0.34375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45153</v>
      </c>
      <c r="N36" s="26">
        <v>0.385416666666667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45153</v>
      </c>
      <c r="N37" s="26">
        <v>0.368055555555556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45153</v>
      </c>
      <c r="N38" s="26">
        <v>0.368055555555556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45153</v>
      </c>
      <c r="N39" s="26">
        <v>0.260416666666667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45153</v>
      </c>
      <c r="N40" s="26">
        <v>0.416666666666667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45153</v>
      </c>
      <c r="N41" s="26">
        <v>0.413194444444444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1"/>
      <c r="J42" s="24">
        <v>0.447916666666667</v>
      </c>
      <c r="K42" s="47"/>
      <c r="L42" s="47"/>
      <c r="M42" s="27">
        <v>45153</v>
      </c>
      <c r="N42" s="26">
        <v>0.416666666666667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45152</v>
      </c>
      <c r="L43" s="26">
        <v>0.826388888888889</v>
      </c>
      <c r="M43" s="27">
        <v>45153</v>
      </c>
      <c r="N43" s="26">
        <v>0.270833333333333</v>
      </c>
      <c r="O43" s="38">
        <f>IF(L43="","",IF((L43-I43&lt;=0.0035),"On time",L43-I43))</f>
        <v>0.0138888888888888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45153</v>
      </c>
      <c r="N45" s="26">
        <v>0.299305555555556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45153</v>
      </c>
      <c r="N46" s="26">
        <v>0.215277777777778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24">
        <v>0.8125</v>
      </c>
      <c r="J47" s="24">
        <v>0.229166666666667</v>
      </c>
      <c r="K47" s="33">
        <v>45152</v>
      </c>
      <c r="L47" s="26">
        <v>0.826388888888889</v>
      </c>
      <c r="M47" s="27">
        <v>45153</v>
      </c>
      <c r="N47" s="26">
        <v>0.145833333333333</v>
      </c>
      <c r="O47" s="29">
        <f>IF(L47="","",IF((L47-I47&lt;=0.0035),"On time",L47-I47))</f>
        <v>0.0138888888888888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24"/>
      <c r="J48" s="24">
        <v>0.260416666666667</v>
      </c>
      <c r="K48" s="35"/>
      <c r="L48" s="26"/>
      <c r="M48" s="27">
        <v>45153</v>
      </c>
      <c r="N48" s="26">
        <v>0.145833333333333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24"/>
      <c r="J49" s="24">
        <v>0.3125</v>
      </c>
      <c r="K49" s="35"/>
      <c r="L49" s="26"/>
      <c r="M49" s="27">
        <v>45153</v>
      </c>
      <c r="N49" s="26">
        <v>0.213888888888889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24"/>
      <c r="J50" s="24">
        <v>0.333333333333333</v>
      </c>
      <c r="K50" s="35"/>
      <c r="L50" s="26"/>
      <c r="M50" s="27">
        <v>45153</v>
      </c>
      <c r="N50" s="26">
        <v>0.286805555555556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24"/>
      <c r="J51" s="24">
        <v>0.375</v>
      </c>
      <c r="K51" s="37"/>
      <c r="L51" s="26"/>
      <c r="M51" s="27">
        <v>45153</v>
      </c>
      <c r="N51" s="26">
        <v>0.333333333333333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45152</v>
      </c>
      <c r="L52" s="34">
        <v>0.826388888888889</v>
      </c>
      <c r="M52" s="27">
        <v>45153</v>
      </c>
      <c r="N52" s="26">
        <v>0.354166666666667</v>
      </c>
      <c r="O52" s="29">
        <f>IF(L52="","",IF((L52-I52&lt;=0.0035),"On time",L52-I52))</f>
        <v>0.0138888888888888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45153</v>
      </c>
      <c r="N53" s="26">
        <v>0.375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45153</v>
      </c>
      <c r="N54" s="26">
        <v>0.388888888888889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45153</v>
      </c>
      <c r="N55" s="26">
        <v>0.46875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45153</v>
      </c>
      <c r="N56" s="26">
        <v>0.482638888888889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45153</v>
      </c>
      <c r="N57" s="26">
        <v>0.333333333333333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45153</v>
      </c>
      <c r="N58" s="26">
        <v>0.5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45153</v>
      </c>
      <c r="N59" s="26">
        <v>0.5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45153</v>
      </c>
      <c r="N60" s="26">
        <v>0.559027777777778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45153</v>
      </c>
      <c r="N61" s="26">
        <v>0.541666666666667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45153</v>
      </c>
      <c r="N62" s="26">
        <v>0.404166666666667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45152</v>
      </c>
      <c r="N63" s="26">
        <v>0.927083333333333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46">
        <v>0.708333333333333</v>
      </c>
      <c r="J64" s="24">
        <v>0.625</v>
      </c>
      <c r="K64" s="33">
        <v>45152</v>
      </c>
      <c r="L64" s="34">
        <v>0.708333333333333</v>
      </c>
      <c r="M64" s="27">
        <v>45153</v>
      </c>
      <c r="N64" s="26">
        <v>0.541666666666667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40"/>
      <c r="J65" s="24">
        <v>0.625</v>
      </c>
      <c r="K65" s="35"/>
      <c r="L65" s="35"/>
      <c r="M65" s="27">
        <v>45153</v>
      </c>
      <c r="N65" s="26">
        <v>0.541666666666667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40"/>
      <c r="J66" s="24">
        <v>0.625</v>
      </c>
      <c r="K66" s="35"/>
      <c r="L66" s="35"/>
      <c r="M66" s="27">
        <v>45153</v>
      </c>
      <c r="N66" s="26">
        <v>0.5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40"/>
      <c r="J67" s="24">
        <v>0.625</v>
      </c>
      <c r="K67" s="35"/>
      <c r="L67" s="35"/>
      <c r="M67" s="27">
        <v>45154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40"/>
      <c r="J68" s="24">
        <v>0.583333333333333</v>
      </c>
      <c r="K68" s="35"/>
      <c r="L68" s="35"/>
      <c r="M68" s="27">
        <v>45154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40"/>
      <c r="J69" s="24">
        <v>0.625</v>
      </c>
      <c r="K69" s="35"/>
      <c r="L69" s="35"/>
      <c r="M69" s="27">
        <v>45154</v>
      </c>
      <c r="N69" s="26">
        <v>0.325694444444444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40"/>
      <c r="J70" s="24">
        <v>0.5</v>
      </c>
      <c r="K70" s="35"/>
      <c r="L70" s="35"/>
      <c r="M70" s="27">
        <v>45154</v>
      </c>
      <c r="N70" s="26">
        <v>0.333333333333333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40"/>
      <c r="J71" s="24">
        <v>0.5</v>
      </c>
      <c r="K71" s="35"/>
      <c r="L71" s="35"/>
      <c r="M71" s="27">
        <v>45154</v>
      </c>
      <c r="N71" s="26">
        <v>0.333333333333333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41"/>
      <c r="J72" s="24">
        <v>0.541666666666667</v>
      </c>
      <c r="K72" s="37"/>
      <c r="L72" s="37"/>
      <c r="M72" s="27">
        <v>45154</v>
      </c>
      <c r="N72" s="26">
        <v>0.440972222222222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46">
        <v>0.666666666666667</v>
      </c>
      <c r="J73" s="24">
        <v>0.416666666666667</v>
      </c>
      <c r="K73" s="33">
        <v>45152</v>
      </c>
      <c r="L73" s="34">
        <v>0.666666666666667</v>
      </c>
      <c r="M73" s="27">
        <v>45153</v>
      </c>
      <c r="N73" s="26">
        <v>0.288194444444444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40"/>
      <c r="J74" s="24">
        <v>0.416666666666667</v>
      </c>
      <c r="K74" s="35"/>
      <c r="L74" s="35"/>
      <c r="M74" s="27">
        <v>45153</v>
      </c>
      <c r="N74" s="26">
        <v>0.288194444444444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40"/>
      <c r="J75" s="24">
        <v>0.354166666666667</v>
      </c>
      <c r="K75" s="35"/>
      <c r="L75" s="35"/>
      <c r="M75" s="27">
        <v>45153</v>
      </c>
      <c r="N75" s="26">
        <v>0.302083333333333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40"/>
      <c r="J76" s="24">
        <v>0.354166666666667</v>
      </c>
      <c r="K76" s="35"/>
      <c r="L76" s="35"/>
      <c r="M76" s="27">
        <v>45153</v>
      </c>
      <c r="N76" s="36">
        <v>0.302083333333333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40"/>
      <c r="J77" s="24">
        <v>0.458333333333333</v>
      </c>
      <c r="K77" s="35"/>
      <c r="L77" s="35"/>
      <c r="M77" s="27">
        <v>45153</v>
      </c>
      <c r="N77" s="36">
        <v>0.322916666666667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40"/>
      <c r="J78" s="24">
        <v>0.458333333333333</v>
      </c>
      <c r="K78" s="35"/>
      <c r="L78" s="35"/>
      <c r="M78" s="27">
        <v>45153</v>
      </c>
      <c r="N78" s="36">
        <v>0.322916666666667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40"/>
      <c r="J79" s="24">
        <v>0.625</v>
      </c>
      <c r="K79" s="35"/>
      <c r="L79" s="35"/>
      <c r="M79" s="27">
        <v>45153</v>
      </c>
      <c r="N79" s="26">
        <v>0.329861111111111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41"/>
      <c r="J80" s="24">
        <v>0.625</v>
      </c>
      <c r="K80" s="37"/>
      <c r="L80" s="37"/>
      <c r="M80" s="27">
        <v>45153</v>
      </c>
      <c r="N80" s="26">
        <v>0.329861111111111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4</v>
      </c>
    </row>
    <row r="87" spans="1:16">
      <c r="A87" s="4" t="s">
        <v>252</v>
      </c>
      <c r="B87" s="4"/>
      <c r="C87" s="52">
        <f>SUM(C85-C86)/C85</f>
        <v>0.6</v>
      </c>
      <c r="F87" s="3"/>
      <c r="G87" s="3"/>
      <c r="I87" s="3"/>
      <c r="J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workbookViewId="0">
      <pane xSplit="7" topLeftCell="L1" activePane="topRight" state="frozen"/>
      <selection/>
      <selection pane="topRight" activeCell="N81" sqref="N81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45153</v>
      </c>
      <c r="L2" s="26">
        <v>0.791666666666667</v>
      </c>
      <c r="M2" s="27">
        <v>45153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45153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45153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45153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45153</v>
      </c>
      <c r="L6" s="26">
        <v>0.791666666666667</v>
      </c>
      <c r="M6" s="27">
        <v>45153</v>
      </c>
      <c r="N6" s="26">
        <v>0.847222222222222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45153</v>
      </c>
      <c r="N7" s="26">
        <v>0.871527777777778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45154</v>
      </c>
      <c r="N8" s="28">
        <v>0.220833333333333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45154</v>
      </c>
      <c r="N9" s="28">
        <v>0.163194444444444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45154</v>
      </c>
      <c r="N10" s="28">
        <v>0.163194444444444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45154</v>
      </c>
      <c r="N11" s="28">
        <v>0.0659722222222222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45154</v>
      </c>
      <c r="N12" s="28">
        <v>0.0659722222222222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45154</v>
      </c>
      <c r="N13" s="28">
        <v>0.0229166666666667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45153</v>
      </c>
      <c r="N14" s="28">
        <v>0.972222222222222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45153</v>
      </c>
      <c r="N15" s="28">
        <v>0.972222222222222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45153</v>
      </c>
      <c r="L16" s="34">
        <v>0.666666666666667</v>
      </c>
      <c r="M16" s="27">
        <v>45154</v>
      </c>
      <c r="N16" s="26">
        <v>0.385416666666667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45154</v>
      </c>
      <c r="N17" s="26">
        <v>0.385416666666667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45154</v>
      </c>
      <c r="N18" s="26">
        <v>0.472222222222222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45154</v>
      </c>
      <c r="N19" s="26">
        <v>0.427083333333333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45154</v>
      </c>
      <c r="N20" s="26">
        <v>0.447916666666667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45154</v>
      </c>
      <c r="N21" s="26">
        <v>0.510416666666667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45154</v>
      </c>
      <c r="N22" s="26">
        <v>0.256944444444444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45154</v>
      </c>
      <c r="N23" s="36">
        <v>0.145833333333333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45154</v>
      </c>
      <c r="N24" s="26">
        <v>0.479166666666667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45154</v>
      </c>
      <c r="N25" s="26">
        <v>0.375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45154</v>
      </c>
      <c r="N26" s="26">
        <v>0.375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45153</v>
      </c>
      <c r="L27" s="26">
        <v>0.770833333333333</v>
      </c>
      <c r="M27" s="27">
        <v>45154</v>
      </c>
      <c r="N27" s="26">
        <v>0.326388888888889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45154</v>
      </c>
      <c r="N28" s="26">
        <v>0.413194444444444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45153</v>
      </c>
      <c r="L29" s="43">
        <v>0.8125</v>
      </c>
      <c r="M29" s="27">
        <v>45154</v>
      </c>
      <c r="N29" s="44">
        <v>0.260416666666667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45154</v>
      </c>
      <c r="N30" s="26">
        <v>0.304166666666667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45154</v>
      </c>
      <c r="N31" s="26">
        <v>0.35625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45154</v>
      </c>
      <c r="N32" s="26">
        <v>0.35625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45154</v>
      </c>
      <c r="N33" s="26">
        <v>0.229166666666667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45154</v>
      </c>
      <c r="N34" s="26">
        <v>0.302083333333333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45154</v>
      </c>
      <c r="N35" s="26">
        <v>0.302083333333333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45154</v>
      </c>
      <c r="N36" s="26">
        <v>0.416666666666667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45154</v>
      </c>
      <c r="N37" s="26">
        <v>0.36875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45154</v>
      </c>
      <c r="N38" s="26">
        <v>0.36875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45154</v>
      </c>
      <c r="N39" s="26">
        <v>0.270833333333333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45154</v>
      </c>
      <c r="N40" s="26">
        <v>0.413194444444444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45154</v>
      </c>
      <c r="N41" s="26">
        <v>0.302083333333333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45154</v>
      </c>
      <c r="N42" s="26">
        <v>0.413194444444444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45153</v>
      </c>
      <c r="L43" s="26">
        <v>0.8125</v>
      </c>
      <c r="M43" s="27">
        <v>45154</v>
      </c>
      <c r="N43" s="26">
        <v>0.168055555555556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45154</v>
      </c>
      <c r="N45" s="26">
        <v>0.296527777777778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45154</v>
      </c>
      <c r="N46" s="26">
        <v>0.323611111111111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45153</v>
      </c>
      <c r="L47" s="26">
        <v>0.8125</v>
      </c>
      <c r="M47" s="27">
        <v>45154</v>
      </c>
      <c r="N47" s="26">
        <v>0.119444444444444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45154</v>
      </c>
      <c r="N48" s="26">
        <v>0.119444444444444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45154</v>
      </c>
      <c r="N49" s="26">
        <v>0.208333333333333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45154</v>
      </c>
      <c r="N50" s="26">
        <v>0.313194444444444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45154</v>
      </c>
      <c r="N51" s="26">
        <v>0.320138888888889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45153</v>
      </c>
      <c r="L52" s="34">
        <v>0.8125</v>
      </c>
      <c r="M52" s="27">
        <v>45154</v>
      </c>
      <c r="N52" s="26">
        <v>0.357638888888889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45154</v>
      </c>
      <c r="N53" s="26">
        <v>0.371527777777778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45154</v>
      </c>
      <c r="N54" s="26">
        <v>0.368055555555556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45154</v>
      </c>
      <c r="N55" s="26">
        <v>0.475694444444444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45154</v>
      </c>
      <c r="N56" s="26">
        <v>0.475694444444444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45154</v>
      </c>
      <c r="N57" s="26">
        <v>0.291666666666667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45154</v>
      </c>
      <c r="N58" s="26">
        <v>0.461805555555556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45154</v>
      </c>
      <c r="N59" s="26">
        <v>0.461805555555556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45154</v>
      </c>
      <c r="N60" s="26">
        <v>0.541666666666667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45154</v>
      </c>
      <c r="N61" s="26">
        <v>0.538194444444444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45154</v>
      </c>
      <c r="N62" s="26">
        <v>0.288194444444444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45153</v>
      </c>
      <c r="N63" s="26">
        <v>0.916666666666667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45153</v>
      </c>
      <c r="L64" s="34">
        <v>0.708333333333333</v>
      </c>
      <c r="M64" s="27">
        <v>45154</v>
      </c>
      <c r="N64" s="26">
        <v>0.409722222222222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45154</v>
      </c>
      <c r="N65" s="26">
        <v>0.409722222222222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45154</v>
      </c>
      <c r="N66" s="26">
        <v>0.480555555555556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45155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45155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45155</v>
      </c>
      <c r="N69" s="26">
        <v>0.322916666666667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45155</v>
      </c>
      <c r="N70" s="26">
        <v>0.333333333333333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45155</v>
      </c>
      <c r="N71" s="26">
        <v>0.333333333333333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45155</v>
      </c>
      <c r="N72" s="26">
        <v>0.510416666666667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45153</v>
      </c>
      <c r="L73" s="34">
        <v>0.666666666666667</v>
      </c>
      <c r="M73" s="27">
        <v>45154</v>
      </c>
      <c r="N73" s="26">
        <v>0.246527777777778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45154</v>
      </c>
      <c r="N74" s="26">
        <v>0.246527777777778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45154</v>
      </c>
      <c r="N75" s="26">
        <v>0.274305555555556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45154</v>
      </c>
      <c r="N76" s="36">
        <v>0.274305555555556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45154</v>
      </c>
      <c r="N77" s="36">
        <v>0.322916666666667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45154</v>
      </c>
      <c r="N78" s="36">
        <v>0.322916666666667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45154</v>
      </c>
      <c r="N79" s="26">
        <v>0.354166666666667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45154</v>
      </c>
      <c r="N80" s="26">
        <v>0.354166666666667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55" workbookViewId="0">
      <pane xSplit="7" topLeftCell="L1" activePane="topRight" state="frozen"/>
      <selection/>
      <selection pane="topRight" activeCell="N81" sqref="N81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45154</v>
      </c>
      <c r="L2" s="26">
        <v>0.791666666666667</v>
      </c>
      <c r="M2" s="27">
        <v>45154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45154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45154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45154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45154</v>
      </c>
      <c r="L6" s="26">
        <v>0.791666666666667</v>
      </c>
      <c r="M6" s="27">
        <v>45154</v>
      </c>
      <c r="N6" s="26">
        <v>0.838194444444444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45154</v>
      </c>
      <c r="N7" s="26">
        <v>0.865277777777778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45155</v>
      </c>
      <c r="N8" s="28">
        <v>0.211805555555556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45155</v>
      </c>
      <c r="N9" s="28">
        <v>0.154861111111111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45155</v>
      </c>
      <c r="N10" s="28">
        <v>0.154861111111111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45155</v>
      </c>
      <c r="N11" s="28">
        <v>0.0590277777777778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45155</v>
      </c>
      <c r="N12" s="28">
        <v>0.0590277777777778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45155</v>
      </c>
      <c r="N13" s="28">
        <v>0.0194444444444444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45154</v>
      </c>
      <c r="N14" s="28">
        <v>0.963888888888889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45154</v>
      </c>
      <c r="N15" s="28">
        <v>0.963888888888889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45154</v>
      </c>
      <c r="L16" s="34">
        <v>0.666666666666667</v>
      </c>
      <c r="M16" s="27">
        <v>45155</v>
      </c>
      <c r="N16" s="26">
        <v>0.413194444444444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45155</v>
      </c>
      <c r="N17" s="26">
        <v>0.413194444444444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45155</v>
      </c>
      <c r="N18" s="26">
        <v>0.489583333333333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45155</v>
      </c>
      <c r="N19" s="26">
        <v>0.4375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45155</v>
      </c>
      <c r="N20" s="26">
        <v>0.489583333333333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45155</v>
      </c>
      <c r="N21" s="26">
        <v>0.548611111111111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45155</v>
      </c>
      <c r="N22" s="26">
        <v>0.256944444444444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45155</v>
      </c>
      <c r="N23" s="36">
        <v>0.174305555555556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45155</v>
      </c>
      <c r="N24" s="26">
        <v>0.475694444444444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45155</v>
      </c>
      <c r="N25" s="26">
        <v>0.395138888888889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45155</v>
      </c>
      <c r="N26" s="26">
        <v>0.395138888888889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45154</v>
      </c>
      <c r="L27" s="26">
        <v>0.770833333333333</v>
      </c>
      <c r="M27" s="27">
        <v>45155</v>
      </c>
      <c r="N27" s="26">
        <v>0.322916666666667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45155</v>
      </c>
      <c r="N28" s="26">
        <v>0.385416666666667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45154</v>
      </c>
      <c r="L29" s="43">
        <v>0.8125</v>
      </c>
      <c r="M29" s="27">
        <v>45155</v>
      </c>
      <c r="N29" s="44">
        <v>0.152777777777778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45155</v>
      </c>
      <c r="N30" s="26">
        <v>0.246527777777778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45155</v>
      </c>
      <c r="N31" s="26">
        <v>0.152777777777778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45155</v>
      </c>
      <c r="N32" s="26">
        <v>0.152777777777778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45155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45155</v>
      </c>
      <c r="N34" s="26">
        <v>0.305555555555556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45155</v>
      </c>
      <c r="N35" s="26">
        <v>0.305555555555556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45155</v>
      </c>
      <c r="N36" s="26">
        <v>0.427083333333333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45155</v>
      </c>
      <c r="N37" s="26">
        <v>0.379861111111111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45155</v>
      </c>
      <c r="N38" s="26">
        <v>0.379861111111111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45155</v>
      </c>
      <c r="N39" s="26">
        <v>0.517361111111111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45155</v>
      </c>
      <c r="N40" s="26">
        <v>0.416666666666667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45155</v>
      </c>
      <c r="N41" s="26">
        <v>0.21875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45155</v>
      </c>
      <c r="N42" s="26">
        <v>0.416666666666667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45154</v>
      </c>
      <c r="L43" s="26">
        <v>0.8125</v>
      </c>
      <c r="M43" s="27">
        <v>45155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45155</v>
      </c>
      <c r="N45" s="26">
        <v>0.125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45155</v>
      </c>
      <c r="N46" s="26">
        <v>0.21875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45154</v>
      </c>
      <c r="L47" s="26">
        <v>0.8125</v>
      </c>
      <c r="M47" s="27">
        <v>45155</v>
      </c>
      <c r="N47" s="26">
        <v>0.147916666666667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45155</v>
      </c>
      <c r="N48" s="26">
        <v>0.147916666666667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45155</v>
      </c>
      <c r="N49" s="26">
        <v>0.213194444444444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45155</v>
      </c>
      <c r="N50" s="26">
        <v>0.208333333333333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45155</v>
      </c>
      <c r="N51" s="26">
        <v>0.28125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45154</v>
      </c>
      <c r="L52" s="34">
        <v>0.8125</v>
      </c>
      <c r="M52" s="27">
        <v>45155</v>
      </c>
      <c r="N52" s="26">
        <v>0.322916666666667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45155</v>
      </c>
      <c r="N53" s="26">
        <v>0.364583333333333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45155</v>
      </c>
      <c r="N54" s="26">
        <v>0.40625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45155</v>
      </c>
      <c r="N55" s="26">
        <v>0.471527777777778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45155</v>
      </c>
      <c r="N56" s="26">
        <v>0.471527777777778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45155</v>
      </c>
      <c r="N57" s="26">
        <v>0.275694444444444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45155</v>
      </c>
      <c r="N58" s="26">
        <v>0.447916666666667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45155</v>
      </c>
      <c r="N59" s="26">
        <v>0.447916666666667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45155</v>
      </c>
      <c r="N60" s="26">
        <v>0.514583333333333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45155</v>
      </c>
      <c r="N61" s="26">
        <v>0.506944444444444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45155</v>
      </c>
      <c r="N62" s="26">
        <v>0.355555555555556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45154</v>
      </c>
      <c r="N63" s="26">
        <v>0.904861111111111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45154</v>
      </c>
      <c r="L64" s="34">
        <v>0.708333333333333</v>
      </c>
      <c r="M64" s="27">
        <v>45155</v>
      </c>
      <c r="N64" s="26">
        <v>0.625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45155</v>
      </c>
      <c r="N65" s="26">
        <v>0.625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45155</v>
      </c>
      <c r="N66" s="26">
        <v>0.5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45156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45156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45156</v>
      </c>
      <c r="N69" s="26">
        <v>0.416666666666667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45156</v>
      </c>
      <c r="N70" s="26">
        <v>0.333333333333333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45156</v>
      </c>
      <c r="N71" s="26">
        <v>0.333333333333333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45156</v>
      </c>
      <c r="N72" s="26">
        <v>0.541666666666667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45154</v>
      </c>
      <c r="L73" s="34">
        <v>0.666666666666667</v>
      </c>
      <c r="M73" s="27">
        <v>45155</v>
      </c>
      <c r="N73" s="26">
        <v>0.21875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45155</v>
      </c>
      <c r="N74" s="26">
        <v>0.21875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45155</v>
      </c>
      <c r="N75" s="26">
        <v>0.239583333333333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45155</v>
      </c>
      <c r="N76" s="36">
        <v>0.239583333333333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45155</v>
      </c>
      <c r="N77" s="36">
        <v>0.25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45155</v>
      </c>
      <c r="N78" s="36">
        <v>0.25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45155</v>
      </c>
      <c r="N79" s="26">
        <v>0.25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45155</v>
      </c>
      <c r="N80" s="26">
        <v>0.252083333333333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87"/>
  <sheetViews>
    <sheetView zoomScale="90" zoomScaleNormal="90" workbookViewId="0">
      <pane xSplit="7" topLeftCell="M1" activePane="topRight" state="frozen"/>
      <selection/>
      <selection pane="topRight" activeCell="M73" sqref="M73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45155</v>
      </c>
      <c r="L2" s="26">
        <v>0.791666666666667</v>
      </c>
      <c r="M2" s="27">
        <v>45155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45155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45155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45155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45155</v>
      </c>
      <c r="L6" s="26">
        <v>0.791666666666667</v>
      </c>
      <c r="M6" s="27">
        <v>45155</v>
      </c>
      <c r="N6" s="26">
        <v>0.819444444444445</v>
      </c>
      <c r="O6" s="29" t="str">
        <f>IF(L6="","",IF((L6-I6&lt;=0.0035),"On time",L6-I6))</f>
        <v>On time</v>
      </c>
      <c r="P6" s="30" t="str">
        <f t="shared" ref="P6:P15" si="0"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45155</v>
      </c>
      <c r="N7" s="26">
        <v>0.845138888888889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45155</v>
      </c>
      <c r="N8" s="28">
        <v>0.194444444444444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45156</v>
      </c>
      <c r="N9" s="28">
        <v>0.138888888888889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45156</v>
      </c>
      <c r="N10" s="28">
        <v>0.138888888888889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45156</v>
      </c>
      <c r="N11" s="28">
        <v>0.0395833333333333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45156</v>
      </c>
      <c r="N12" s="28">
        <v>0.0395833333333333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45155</v>
      </c>
      <c r="N13" s="28">
        <v>0.996527777777778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45155</v>
      </c>
      <c r="N14" s="28">
        <v>0.934027777777778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45155</v>
      </c>
      <c r="N15" s="28">
        <v>0.934027777777778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45155</v>
      </c>
      <c r="L16" s="34">
        <v>0.666666666666667</v>
      </c>
      <c r="M16" s="27">
        <v>45156</v>
      </c>
      <c r="N16" s="26">
        <v>0.40625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45156</v>
      </c>
      <c r="N17" s="26">
        <v>0.40625</v>
      </c>
      <c r="O17" s="31"/>
      <c r="P17" s="30" t="str">
        <f t="shared" ref="P17:P26" si="1">IF(N17="","",IF(M17-K$16&lt;1,"On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45156</v>
      </c>
      <c r="N18" s="26">
        <v>0.465277777777778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45156</v>
      </c>
      <c r="N19" s="26">
        <v>0.458333333333333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45156</v>
      </c>
      <c r="N20" s="26">
        <v>0.458333333333333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45156</v>
      </c>
      <c r="N21" s="26">
        <v>0.509722222222222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45156</v>
      </c>
      <c r="N22" s="26">
        <v>0.261111111111111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45156</v>
      </c>
      <c r="N23" s="36">
        <v>0.173611111111111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45156</v>
      </c>
      <c r="N24" s="26">
        <v>0.481944444444444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45156</v>
      </c>
      <c r="N25" s="26">
        <v>0.395833333333333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45156</v>
      </c>
      <c r="N26" s="26">
        <v>0.395833333333333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45155</v>
      </c>
      <c r="L27" s="26">
        <v>0.770833333333333</v>
      </c>
      <c r="M27" s="27">
        <v>45156</v>
      </c>
      <c r="N27" s="26">
        <v>0.322916666666667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45156</v>
      </c>
      <c r="N28" s="26">
        <v>0.375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45155</v>
      </c>
      <c r="L29" s="43">
        <v>0.8125</v>
      </c>
      <c r="M29" s="27">
        <v>45156</v>
      </c>
      <c r="N29" s="44">
        <v>0.25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45156</v>
      </c>
      <c r="N30" s="26">
        <v>0.291666666666667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45156</v>
      </c>
      <c r="N31" s="26">
        <v>0.3125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45156</v>
      </c>
      <c r="N32" s="26">
        <v>0.3125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45156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45156</v>
      </c>
      <c r="N34" s="26">
        <v>0.368055555555556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45156</v>
      </c>
      <c r="N35" s="26">
        <v>0.368055555555556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45156</v>
      </c>
      <c r="N36" s="26">
        <v>0.402777777777778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45156</v>
      </c>
      <c r="N37" s="26">
        <v>0.375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45156</v>
      </c>
      <c r="N38" s="26">
        <v>0.375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45156</v>
      </c>
      <c r="N39" s="26">
        <v>0.496527777777778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45156</v>
      </c>
      <c r="N40" s="26">
        <v>0.40625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45156</v>
      </c>
      <c r="N41" s="26">
        <v>0.416666666666667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45156</v>
      </c>
      <c r="N42" s="26">
        <v>0.40625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45155</v>
      </c>
      <c r="L43" s="26">
        <v>0.8125</v>
      </c>
      <c r="M43" s="27">
        <v>45156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 t="shared" ref="P44:P46" si="3"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si="3"/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45156</v>
      </c>
      <c r="N46" s="26">
        <v>0.350694444444444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45155</v>
      </c>
      <c r="L47" s="26">
        <v>0.8125</v>
      </c>
      <c r="M47" s="27">
        <v>45156</v>
      </c>
      <c r="N47" s="26">
        <v>0.222222222222222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45156</v>
      </c>
      <c r="N48" s="26">
        <v>0.222222222222222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45156</v>
      </c>
      <c r="N49" s="26">
        <v>0.138888888888889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45156</v>
      </c>
      <c r="N50" s="26">
        <v>0.333333333333333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45156</v>
      </c>
      <c r="N51" s="26">
        <v>0.333333333333333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45155</v>
      </c>
      <c r="L52" s="34">
        <v>0.8125</v>
      </c>
      <c r="M52" s="27">
        <v>45156</v>
      </c>
      <c r="N52" s="26">
        <v>0.34375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45156</v>
      </c>
      <c r="N53" s="26">
        <v>0.354166666666667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45156</v>
      </c>
      <c r="N54" s="26">
        <v>0.375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45156</v>
      </c>
      <c r="N55" s="26">
        <v>0.46875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45156</v>
      </c>
      <c r="N56" s="26">
        <v>0.46875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45156</v>
      </c>
      <c r="N57" s="26">
        <v>0.315972222222222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45156</v>
      </c>
      <c r="N58" s="26">
        <v>0.5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45156</v>
      </c>
      <c r="N59" s="26">
        <v>0.5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45156</v>
      </c>
      <c r="N60" s="26">
        <v>0.520833333333333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45156</v>
      </c>
      <c r="N61" s="26">
        <v>0.541666666666667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45156</v>
      </c>
      <c r="N62" s="26">
        <v>0.416666666666667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45155</v>
      </c>
      <c r="N63" s="26">
        <v>0.916666666666667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45155</v>
      </c>
      <c r="L64" s="34">
        <v>0.708333333333333</v>
      </c>
      <c r="M64" s="27">
        <v>45156</v>
      </c>
      <c r="N64" s="26">
        <v>0.338194444444444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45156</v>
      </c>
      <c r="N65" s="26">
        <v>0.338194444444444</v>
      </c>
      <c r="O65" s="31"/>
      <c r="P65" s="30" t="str">
        <f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45156</v>
      </c>
      <c r="N66" s="26">
        <v>0.416666666666667</v>
      </c>
      <c r="O66" s="31"/>
      <c r="P66" s="30" t="str">
        <f>IF(N66="","",IF(M66-K$64&lt;1,"On time",IF((M66+N66-J66-K$64-1&lt;=0.0035),"On time",(M66+N66)-1-(K$64+J66))))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45159</v>
      </c>
      <c r="N67" s="26">
        <v>0.3125</v>
      </c>
      <c r="O67" s="31"/>
      <c r="P67" s="30" t="str">
        <f t="shared" ref="P67:P72" si="6">IF(N67="","",IF(M67-K$64&lt;4,"On time",IF((M67+N67-J67-K$64-4&lt;=0.0035),"On time",(M67+N67)-4-(K$64+J67))))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45159</v>
      </c>
      <c r="N68" s="26">
        <v>0.3125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45159</v>
      </c>
      <c r="N69" s="26">
        <v>0.302083333333333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45159</v>
      </c>
      <c r="N70" s="26">
        <v>0.333333333333333</v>
      </c>
      <c r="O70" s="31"/>
      <c r="P70" s="30" t="str">
        <f t="shared" si="6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45159</v>
      </c>
      <c r="N71" s="26">
        <v>0.333333333333333</v>
      </c>
      <c r="O71" s="31"/>
      <c r="P71" s="30" t="str">
        <f t="shared" si="6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45159</v>
      </c>
      <c r="N72" s="26">
        <v>0.527777777777778</v>
      </c>
      <c r="O72" s="32"/>
      <c r="P72" s="30" t="str">
        <f t="shared" si="6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45155</v>
      </c>
      <c r="L73" s="34">
        <v>0.666666666666667</v>
      </c>
      <c r="M73" s="27">
        <v>45156</v>
      </c>
      <c r="N73" s="26">
        <v>0.239583333333333</v>
      </c>
      <c r="O73" s="29" t="str">
        <f>IF(L73="","",IF((L73-I73&lt;=0.0035),"On time",L73-I73))</f>
        <v>On time</v>
      </c>
      <c r="P73" s="30" t="str">
        <f t="shared" ref="P73:P80" si="7"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45156</v>
      </c>
      <c r="N74" s="26">
        <v>0.239583333333333</v>
      </c>
      <c r="O74" s="31"/>
      <c r="P74" s="30" t="str">
        <f t="shared" si="7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45156</v>
      </c>
      <c r="N75" s="26">
        <v>0.25</v>
      </c>
      <c r="O75" s="31"/>
      <c r="P75" s="30" t="str">
        <f t="shared" si="7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45156</v>
      </c>
      <c r="N76" s="36">
        <v>0.25</v>
      </c>
      <c r="O76" s="31"/>
      <c r="P76" s="30" t="str">
        <f t="shared" si="7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45156</v>
      </c>
      <c r="N77" s="36">
        <v>0.25</v>
      </c>
      <c r="O77" s="31"/>
      <c r="P77" s="30" t="str">
        <f t="shared" si="7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45156</v>
      </c>
      <c r="N78" s="36">
        <v>0.288194444444444</v>
      </c>
      <c r="O78" s="31"/>
      <c r="P78" s="30" t="str">
        <f t="shared" si="7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45156</v>
      </c>
      <c r="N79" s="26">
        <v>0.288194444444444</v>
      </c>
      <c r="O79" s="31"/>
      <c r="P79" s="30" t="str">
        <f t="shared" si="7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45156</v>
      </c>
      <c r="N80" s="26">
        <v>0.288194444444444</v>
      </c>
      <c r="O80" s="32"/>
      <c r="P80" s="30" t="str">
        <f t="shared" si="7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Q87"/>
  <sheetViews>
    <sheetView zoomScale="90" zoomScaleNormal="90" workbookViewId="0">
      <pane xSplit="7" topLeftCell="K1" activePane="topRight" state="frozen"/>
      <selection/>
      <selection pane="topRight" activeCell="N81" sqref="N81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45156</v>
      </c>
      <c r="L2" s="26">
        <v>0.791666666666667</v>
      </c>
      <c r="M2" s="27">
        <v>45156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IF(N2="","",IF(M2-K$2&lt;3,"On time",IF((M2+N2-J2-K$2-3&lt;=0.0035),"On time",(M2+N2)-3-(K$2+J2))))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45156</v>
      </c>
      <c r="N3" s="28">
        <v>0.909722222222222</v>
      </c>
      <c r="O3" s="31"/>
      <c r="P3" s="30" t="str">
        <f>IF(N3="","",IF(M3-K$2&lt;3,"On time",IF((M3+N3-J3-K$2-3&lt;=0.0035),"On time",(M3+N3)-3-(K$2+J3))))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45156</v>
      </c>
      <c r="N4" s="28">
        <v>0.958333333333333</v>
      </c>
      <c r="O4" s="31"/>
      <c r="P4" s="30" t="str">
        <f>IF(N4="","",IF(M4-K$2&lt;3,"On time",IF((M4+N4-J4-K$2-3&lt;=0.0035),"On time",(M4+N4)-3-(K$2+J4))))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45156</v>
      </c>
      <c r="N5" s="28">
        <v>0.958333333333333</v>
      </c>
      <c r="O5" s="31"/>
      <c r="P5" s="30" t="str">
        <f>IF(N5="","",IF(M5-K$2&lt;3,"On time",IF((M5+N5-J5-K$2-3&lt;=0.0035),"On time",(M5+N5)-3-(K$2+J5))))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45156</v>
      </c>
      <c r="L6" s="26">
        <v>0.791666666666667</v>
      </c>
      <c r="M6" s="27">
        <v>45156</v>
      </c>
      <c r="N6" s="26">
        <v>0.822916666666667</v>
      </c>
      <c r="O6" s="29" t="str">
        <f>IF(L6="","",IF((L6-I6&lt;=0.0035),"On time",L6-I6))</f>
        <v>On time</v>
      </c>
      <c r="P6" s="30" t="str">
        <f t="shared" ref="P6:P7" si="0">IF(N6="","",IF(M6-K$6&lt;3,"On time",IF((M6+N6-J6-K$6-3&lt;=0.0035),"On time",(M6+N6)-3-(K$6+J6))))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45156</v>
      </c>
      <c r="N7" s="26">
        <v>0.850694444444445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45157</v>
      </c>
      <c r="N8" s="28">
        <v>0.179861111111111</v>
      </c>
      <c r="O8" s="31"/>
      <c r="P8" s="30" t="str">
        <f t="shared" ref="P8:P15" si="1">IF(N8="","",IF(M8-K$6&lt;3,"On time",IF((M8+N8-J8-K$6-3&lt;=0.0035),"On time",(M8+N8)-3-(K$6+J8))))</f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45157</v>
      </c>
      <c r="N9" s="28">
        <v>0.127777777777778</v>
      </c>
      <c r="O9" s="31"/>
      <c r="P9" s="30" t="str">
        <f t="shared" si="1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45157</v>
      </c>
      <c r="N10" s="28">
        <v>0.127777777777778</v>
      </c>
      <c r="O10" s="31"/>
      <c r="P10" s="30" t="str">
        <f t="shared" si="1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45157</v>
      </c>
      <c r="N11" s="28">
        <v>0.04375</v>
      </c>
      <c r="O11" s="31"/>
      <c r="P11" s="30" t="str">
        <f t="shared" si="1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45157</v>
      </c>
      <c r="N12" s="28">
        <v>0.04375</v>
      </c>
      <c r="O12" s="31"/>
      <c r="P12" s="30" t="str">
        <f t="shared" si="1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45157</v>
      </c>
      <c r="N13" s="28">
        <v>0.00347222222222222</v>
      </c>
      <c r="O13" s="31"/>
      <c r="P13" s="30" t="str">
        <f t="shared" si="1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45156</v>
      </c>
      <c r="N14" s="28">
        <v>0.940972222222222</v>
      </c>
      <c r="O14" s="31"/>
      <c r="P14" s="30" t="str">
        <f t="shared" si="1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45156</v>
      </c>
      <c r="N15" s="28">
        <v>0.940972222222222</v>
      </c>
      <c r="O15" s="32"/>
      <c r="P15" s="30" t="str">
        <f t="shared" si="1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45156</v>
      </c>
      <c r="L16" s="34">
        <v>0.666666666666667</v>
      </c>
      <c r="M16" s="27">
        <v>45159</v>
      </c>
      <c r="N16" s="26">
        <v>0.40625</v>
      </c>
      <c r="O16" s="29" t="str">
        <f>IF(L16="","",IF((L16-I16&lt;=0.0035),"On time",L16-I16))</f>
        <v>On time</v>
      </c>
      <c r="P16" s="30" t="str">
        <f>IF(N16="","",IF(M16-K$16:K$26&lt;3,"On time",IF((M16+N16-J16-K$16-3&lt;=0.0035),"On time",(M16+N16)-3-(K$16+J16))))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45159</v>
      </c>
      <c r="N17" s="26">
        <v>0.40625</v>
      </c>
      <c r="O17" s="31"/>
      <c r="P17" s="30" t="str">
        <f t="shared" ref="P17:P26" si="2">IF(N17="","",IF(M17-K$16&lt;3,"On time",IF((M17+N17-J17-K$16-3&lt;=0.0035),"On time",(M17+N17)-3-(K$16+J17))))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45159</v>
      </c>
      <c r="N18" s="26">
        <v>0.465277777777778</v>
      </c>
      <c r="O18" s="31"/>
      <c r="P18" s="30" t="str">
        <f t="shared" si="2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45159</v>
      </c>
      <c r="N19" s="26">
        <v>0.458333333333333</v>
      </c>
      <c r="O19" s="31"/>
      <c r="P19" s="30" t="str">
        <f t="shared" si="2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45159</v>
      </c>
      <c r="N20" s="26">
        <v>0.458333333333333</v>
      </c>
      <c r="O20" s="31"/>
      <c r="P20" s="30" t="str">
        <f t="shared" si="2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45159</v>
      </c>
      <c r="N21" s="26">
        <v>0.509722222222222</v>
      </c>
      <c r="O21" s="31"/>
      <c r="P21" s="30" t="str">
        <f t="shared" si="2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45159</v>
      </c>
      <c r="N22" s="26">
        <v>0.261111111111111</v>
      </c>
      <c r="O22" s="31"/>
      <c r="P22" s="30" t="str">
        <f t="shared" si="2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45159</v>
      </c>
      <c r="N23" s="36">
        <v>0.173611111111111</v>
      </c>
      <c r="O23" s="31"/>
      <c r="P23" s="30" t="str">
        <f t="shared" si="2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45159</v>
      </c>
      <c r="N24" s="26">
        <v>0.481944444444444</v>
      </c>
      <c r="O24" s="31"/>
      <c r="P24" s="30" t="str">
        <f t="shared" si="2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45159</v>
      </c>
      <c r="N25" s="26">
        <v>0.395833333333333</v>
      </c>
      <c r="O25" s="31"/>
      <c r="P25" s="30" t="str">
        <f t="shared" si="2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45159</v>
      </c>
      <c r="N26" s="26">
        <v>0.395833333333333</v>
      </c>
      <c r="O26" s="31"/>
      <c r="P26" s="30" t="str">
        <f t="shared" si="2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45156</v>
      </c>
      <c r="L27" s="26">
        <v>0.770833333333333</v>
      </c>
      <c r="M27" s="27">
        <v>45159</v>
      </c>
      <c r="N27" s="58">
        <v>0.3125</v>
      </c>
      <c r="O27" s="29" t="str">
        <f>IF(L27="","",IF((L27-I27&lt;=0.0035),"On time",L27-I27))</f>
        <v>On time</v>
      </c>
      <c r="P27" s="30" t="str">
        <f>IF(N27="","",IF(M27-K$27&lt;3,"On time",IF((M27+N27-J27-K$27-3&lt;=0.0035),"On time",(M27+N27)-3-(K$27+J27))))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45159</v>
      </c>
      <c r="N28" s="59">
        <v>0.452083333333333</v>
      </c>
      <c r="O28" s="32"/>
      <c r="P28" s="30" t="str">
        <f>IF(N28="","",IF(M28-K$27&lt;3,"On time",IF((M28+N28-J28-K$27-3&lt;=0.0035),"On time",(M28+N28)-3-(K$27+J28))))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45156</v>
      </c>
      <c r="L29" s="43">
        <v>0.8125</v>
      </c>
      <c r="M29" s="27">
        <v>45159</v>
      </c>
      <c r="N29" s="59">
        <v>0.270833333333333</v>
      </c>
      <c r="O29" s="29" t="str">
        <f>IF(L29="","",IF((L29-I29&lt;=0.0035),"On time",L29-I29))</f>
        <v>On time</v>
      </c>
      <c r="P29" s="30" t="str">
        <f t="shared" ref="P29:P42" si="3">IF(N29="","",IF(M29-K$29&lt;3,"On time",IF((M29+N29-J29-K$29-3&lt;=0.0035),"On time",(M29+N29)-3-(K$29+J29))))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45159</v>
      </c>
      <c r="N30" s="59">
        <v>0.329861111111111</v>
      </c>
      <c r="O30" s="31"/>
      <c r="P30" s="30" t="str">
        <f t="shared" si="3"/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45159</v>
      </c>
      <c r="N31" s="59">
        <v>0.289583333333333</v>
      </c>
      <c r="O31" s="31"/>
      <c r="P31" s="30" t="str">
        <f t="shared" si="3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45159</v>
      </c>
      <c r="N32" s="59">
        <v>0.289583333333333</v>
      </c>
      <c r="O32" s="31"/>
      <c r="P32" s="30" t="str">
        <f t="shared" si="3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45159</v>
      </c>
      <c r="N33" s="59">
        <v>0.333333333333333</v>
      </c>
      <c r="O33" s="31"/>
      <c r="P33" s="30" t="str">
        <f t="shared" si="3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45159</v>
      </c>
      <c r="N34" s="59">
        <v>0.315972222222222</v>
      </c>
      <c r="O34" s="31"/>
      <c r="P34" s="30" t="str">
        <f t="shared" si="3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45159</v>
      </c>
      <c r="N35" s="59">
        <v>0.315972222222222</v>
      </c>
      <c r="O35" s="31"/>
      <c r="P35" s="30" t="str">
        <f t="shared" si="3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45159</v>
      </c>
      <c r="N36" s="59">
        <v>0.383333333333333</v>
      </c>
      <c r="O36" s="31"/>
      <c r="P36" s="30" t="str">
        <f t="shared" si="3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45159</v>
      </c>
      <c r="N37" s="59">
        <v>0.333333333333333</v>
      </c>
      <c r="O37" s="31"/>
      <c r="P37" s="30" t="str">
        <f t="shared" si="3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45159</v>
      </c>
      <c r="N38" s="59">
        <v>0.333333333333333</v>
      </c>
      <c r="O38" s="31"/>
      <c r="P38" s="30" t="str">
        <f t="shared" si="3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45159</v>
      </c>
      <c r="N39" s="59">
        <v>0.458333333333333</v>
      </c>
      <c r="O39" s="31"/>
      <c r="P39" s="30" t="str">
        <f t="shared" si="3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45159</v>
      </c>
      <c r="N40" s="59">
        <v>0.40625</v>
      </c>
      <c r="O40" s="31"/>
      <c r="P40" s="30" t="str">
        <f t="shared" si="3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45159</v>
      </c>
      <c r="N41" s="59">
        <v>0.447916666666667</v>
      </c>
      <c r="O41" s="31"/>
      <c r="P41" s="30" t="str">
        <f t="shared" si="3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45159</v>
      </c>
      <c r="N42" s="59">
        <v>0.40625</v>
      </c>
      <c r="O42" s="32"/>
      <c r="P42" s="30" t="str">
        <f t="shared" si="3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45156</v>
      </c>
      <c r="L43" s="26">
        <v>0.8125</v>
      </c>
      <c r="M43" s="27">
        <v>45159</v>
      </c>
      <c r="N43" s="59">
        <v>0.270833333333333</v>
      </c>
      <c r="O43" s="38" t="str">
        <f>IF(L43="","",IF((L43-I43&lt;=0.0035),"On time",L43-I43))</f>
        <v>On time</v>
      </c>
      <c r="P43" s="39" t="str">
        <f>IF(N43="","",IF(M43-K$43&lt;3,"On time",IF((M43+N43-J43-K$43-3&lt;=0.0035),"On time",(M43+N43)-3-(K$43+J43))))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59"/>
      <c r="O44" s="38"/>
      <c r="P44" s="39" t="str">
        <f>IF(N44="","",IF(M44-K$43&lt;3,"On time",IF((M44+N44-J44-K$43-3&lt;=0.0035),"On time",(M44+N44)-3-(K$43+J44))))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59"/>
      <c r="O45" s="38"/>
      <c r="P45" s="39" t="str">
        <f>IF(N45="","",IF(M45-K$43&lt;3,"On time",IF((M45+N45-J45-K$43-3&lt;=0.0035),"On time",(M45+N45)-3-(K$43+J45))))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45159</v>
      </c>
      <c r="N46" s="59">
        <v>0.376388888888889</v>
      </c>
      <c r="O46" s="38"/>
      <c r="P46" s="39" t="str">
        <f>IF(N46="","",IF(M46-K$43&lt;3,"On time",IF((M46+N46-J46-K$43-3&lt;=0.0035),"On time",(M46+N46)-3-(K$43+J46))))</f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45156</v>
      </c>
      <c r="L47" s="26">
        <v>0.8125</v>
      </c>
      <c r="M47" s="27">
        <v>45159</v>
      </c>
      <c r="N47" s="59">
        <v>0.229166666666667</v>
      </c>
      <c r="O47" s="29" t="str">
        <f>IF(L47="","",IF((L47-I47&lt;=0.0035),"On time",L47-I47))</f>
        <v>On time</v>
      </c>
      <c r="P47" s="39" t="str">
        <f>IF(N47="","",IF(M47-K$47&lt;3,"On time",IF((M47+N47-J47-K$47-3&lt;=0.0035),"On time",(M47+N47)-3-(K$47+J47))))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45159</v>
      </c>
      <c r="N48" s="59">
        <v>0.229166666666667</v>
      </c>
      <c r="O48" s="31"/>
      <c r="P48" s="39" t="str">
        <f>IF(N48="","",IF(M48-K$47&lt;3,"On time",IF((M48+N48-J48-K$47-3&lt;=0.0035),"On time",(M48+N48)-3-(K$47+J48))))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45159</v>
      </c>
      <c r="N49" s="59">
        <v>0.25</v>
      </c>
      <c r="O49" s="31"/>
      <c r="P49" s="39" t="str">
        <f>IF(N49="","",IF(M49-K$47&lt;3,"On time",IF((M49+N49-J49-K$47-3&lt;=0.0035),"On time",(M49+N49)-3-(K$47+J49))))</f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45159</v>
      </c>
      <c r="N50" s="59">
        <v>0.326388888888889</v>
      </c>
      <c r="O50" s="31"/>
      <c r="P50" s="39" t="str">
        <f>IF(N50="","",IF(M50-K$47&lt;3,"On time",IF((M50+N50-J50-K$47-3&lt;=0.0035),"On time",(M50+N50)-3-(K$47+J50))))</f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45159</v>
      </c>
      <c r="N51" s="59">
        <v>0.350694444444444</v>
      </c>
      <c r="O51" s="32"/>
      <c r="P51" s="39" t="str">
        <f>IF(N50="","",IF(M50-K$47&lt;3,"On time",IF((M50+N50-J50-K$47-3&lt;=0.0035),"On time",(M50+N50)-3-(K$47+J50))))</f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45156</v>
      </c>
      <c r="L52" s="34">
        <v>0.8125</v>
      </c>
      <c r="M52" s="27">
        <v>45159</v>
      </c>
      <c r="N52" s="59">
        <v>0.308333333333333</v>
      </c>
      <c r="O52" s="29" t="str">
        <f>IF(L52="","",IF((L52-I52&lt;=0.0035),"On time",L52-I52))</f>
        <v>On time</v>
      </c>
      <c r="P52" s="39" t="str">
        <f t="shared" ref="P52:P58" si="4">IF(N52="","",IF(M52-K$52&lt;3,"On time",IF((M52+N52-J52-K$52-3&lt;=0.0035),"On time",(M52+N52)-3-(K$52+J52))))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45159</v>
      </c>
      <c r="N53" s="59">
        <v>0.350694444444444</v>
      </c>
      <c r="O53" s="31"/>
      <c r="P53" s="39" t="str">
        <f t="shared" si="4"/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45159</v>
      </c>
      <c r="N54" s="59">
        <v>0.335416666666667</v>
      </c>
      <c r="O54" s="31"/>
      <c r="P54" s="39" t="str">
        <f t="shared" si="4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45159</v>
      </c>
      <c r="N55" s="59">
        <v>0.354166666666667</v>
      </c>
      <c r="O55" s="31"/>
      <c r="P55" s="39" t="str">
        <f t="shared" si="4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45159</v>
      </c>
      <c r="N56" s="59">
        <v>0.354166666666667</v>
      </c>
      <c r="O56" s="31"/>
      <c r="P56" s="39" t="str">
        <f t="shared" si="4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45159</v>
      </c>
      <c r="N57" s="59">
        <v>0.291666666666667</v>
      </c>
      <c r="O57" s="31"/>
      <c r="P57" s="39" t="str">
        <f t="shared" si="4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45159</v>
      </c>
      <c r="N58" s="59">
        <v>0.399305555555556</v>
      </c>
      <c r="O58" s="31"/>
      <c r="P58" s="39" t="str">
        <f t="shared" si="4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45159</v>
      </c>
      <c r="N59" s="59">
        <v>0.399305555555556</v>
      </c>
      <c r="O59" s="31"/>
      <c r="P59" s="39" t="str">
        <f t="shared" ref="P59:P63" si="5">IF(N59="","",IF(M59-K$52&lt;3,"On time",IF((M59+N59-J59-K$52-3&lt;=0.0035),"On time",(M59+N59)-3-(K$52+J59))))</f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45159</v>
      </c>
      <c r="N60" s="59">
        <v>0.447222222222222</v>
      </c>
      <c r="O60" s="31"/>
      <c r="P60" s="39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45159</v>
      </c>
      <c r="N61" s="59">
        <v>0.426388888888889</v>
      </c>
      <c r="O61" s="31"/>
      <c r="P61" s="39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45159</v>
      </c>
      <c r="N62" s="59">
        <v>0.326388888888889</v>
      </c>
      <c r="O62" s="31"/>
      <c r="P62" s="39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45156</v>
      </c>
      <c r="N63" s="59">
        <v>0.913194444444445</v>
      </c>
      <c r="O63" s="32"/>
      <c r="P63" s="39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45156</v>
      </c>
      <c r="L64" s="34">
        <v>0.708333333333333</v>
      </c>
      <c r="M64" s="27">
        <v>45159</v>
      </c>
      <c r="N64" s="26">
        <v>0.357638888888889</v>
      </c>
      <c r="O64" s="29" t="str">
        <f>IF(L64="","",IF((L64-I64&lt;=0.0035),"On time",L64-I64))</f>
        <v>On time</v>
      </c>
      <c r="P64" s="30" t="str">
        <f t="shared" ref="P64:P69" si="6">IF(N64="","",IF(M64-K$64&lt;3,"On time",IF((M64+N64-J64-K$64-3&lt;=0.0035),"On time",(M64+N64)-3-(K$64+J64))))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45159</v>
      </c>
      <c r="N65" s="26">
        <v>0.357638888888889</v>
      </c>
      <c r="O65" s="31"/>
      <c r="P65" s="30" t="str">
        <f t="shared" si="6"/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45159</v>
      </c>
      <c r="N66" s="26">
        <v>0.5</v>
      </c>
      <c r="O66" s="31"/>
      <c r="P66" s="30" t="str">
        <f t="shared" si="6"/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45159</v>
      </c>
      <c r="N67" s="26">
        <v>0.3125</v>
      </c>
      <c r="O67" s="31"/>
      <c r="P67" s="30" t="str">
        <f t="shared" si="6"/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45159</v>
      </c>
      <c r="N68" s="26">
        <v>0.3125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45159</v>
      </c>
      <c r="N69" s="26">
        <v>0.426388888888889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45159</v>
      </c>
      <c r="N70" s="26">
        <v>0.430555555555556</v>
      </c>
      <c r="O70" s="31"/>
      <c r="P70" s="30" t="str">
        <f t="shared" ref="P70:P72" si="7">IF(N70="","",IF(M70-K$64&lt;3,"On time",IF((M70+N70-J70-K$64-3&lt;=0.0035),"On time",(M70+N70)-3-(K$64+J70))))</f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45159</v>
      </c>
      <c r="N71" s="26">
        <v>0.430555555555556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45159</v>
      </c>
      <c r="N72" s="26">
        <v>0.538194444444444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45156</v>
      </c>
      <c r="L73" s="34">
        <v>0.666666666666667</v>
      </c>
      <c r="M73" s="27">
        <v>45159</v>
      </c>
      <c r="N73" s="26">
        <v>0.25</v>
      </c>
      <c r="O73" s="29" t="str">
        <f>IF(L73="","",IF((L73-I73&lt;=0.0035),"On time",L73-I73))</f>
        <v>On time</v>
      </c>
      <c r="P73" s="30" t="str">
        <f>IF(N73="","",IF(M73-K$73&lt;3,"On time",IF((M73+N73-J73-K$73-3&lt;=0.0035),"On time",(M73+N73)-3-(K$73+J73))))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45159</v>
      </c>
      <c r="N74" s="26">
        <v>0.25</v>
      </c>
      <c r="O74" s="31"/>
      <c r="P74" s="30" t="str">
        <f t="shared" ref="P74:P80" si="8">IF(N74="","",IF(M74-K$73&lt;3,"On time",IF((M74+N74-J74-K$73-3&lt;=0.0035),"On time",(M74+N74)-3-(K$73+J74))))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45159</v>
      </c>
      <c r="N75" s="26">
        <v>0.28125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45159</v>
      </c>
      <c r="N76" s="36">
        <v>0.28125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45159</v>
      </c>
      <c r="N77" s="36">
        <v>0.3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45159</v>
      </c>
      <c r="N78" s="36">
        <v>0.3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45159</v>
      </c>
      <c r="N79" s="26">
        <v>0.3125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45159</v>
      </c>
      <c r="N80" s="26">
        <v>0.314583333333333</v>
      </c>
      <c r="O80" s="32"/>
      <c r="P80" s="30" t="str">
        <f t="shared" si="8"/>
        <v>On time</v>
      </c>
      <c r="Q80" s="51"/>
    </row>
    <row r="82" spans="1:3">
      <c r="A82" s="4" t="s">
        <v>247</v>
      </c>
      <c r="B82" s="4"/>
      <c r="C82" s="3">
        <f>COUNT(N2:N80)</f>
        <v>77</v>
      </c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26 N64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workbookViewId="0">
      <pane xSplit="7" topLeftCell="H1" activePane="topRight" state="frozen"/>
      <selection/>
      <selection pane="topRight" activeCell="N81" sqref="N81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45159</v>
      </c>
      <c r="L2" s="26">
        <v>0.791666666666667</v>
      </c>
      <c r="M2" s="27">
        <v>45159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45159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45159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45159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45159</v>
      </c>
      <c r="L6" s="26">
        <v>0.791666666666667</v>
      </c>
      <c r="M6" s="27">
        <v>45159</v>
      </c>
      <c r="N6" s="26">
        <v>0.817361111111111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45159</v>
      </c>
      <c r="N7" s="26">
        <v>0.840277777777778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45160</v>
      </c>
      <c r="N8" s="28">
        <v>0.159722222222222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45160</v>
      </c>
      <c r="N9" s="28">
        <v>0.107638888888889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45160</v>
      </c>
      <c r="N10" s="28">
        <v>0.107638888888889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45160</v>
      </c>
      <c r="N11" s="28">
        <v>0.01875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45160</v>
      </c>
      <c r="N12" s="28">
        <v>0.01875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45160</v>
      </c>
      <c r="N13" s="28">
        <v>0.0347222222222222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45159</v>
      </c>
      <c r="N14" s="28">
        <v>0.975694444444445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45159</v>
      </c>
      <c r="N15" s="28">
        <v>0.975694444444445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46">
        <v>0.666666666666667</v>
      </c>
      <c r="J16" s="24">
        <v>0.5</v>
      </c>
      <c r="K16" s="33">
        <v>45159</v>
      </c>
      <c r="L16" s="34">
        <v>0.666666666666667</v>
      </c>
      <c r="M16" s="27">
        <v>45160</v>
      </c>
      <c r="N16" s="26">
        <v>0.379166666666667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40"/>
      <c r="J17" s="24">
        <v>0.5</v>
      </c>
      <c r="K17" s="35"/>
      <c r="L17" s="35"/>
      <c r="M17" s="27">
        <v>45160</v>
      </c>
      <c r="N17" s="26">
        <v>0.379166666666667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40"/>
      <c r="J18" s="24">
        <v>0.541666666666667</v>
      </c>
      <c r="K18" s="35"/>
      <c r="L18" s="35"/>
      <c r="M18" s="27">
        <v>45160</v>
      </c>
      <c r="N18" s="26">
        <v>0.451388888888889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40"/>
      <c r="J19" s="24">
        <v>0.541666666666667</v>
      </c>
      <c r="K19" s="35"/>
      <c r="L19" s="35"/>
      <c r="M19" s="27">
        <v>45160</v>
      </c>
      <c r="N19" s="26">
        <v>0.422222222222222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40"/>
      <c r="J20" s="24">
        <v>0.541666666666667</v>
      </c>
      <c r="K20" s="35"/>
      <c r="L20" s="35"/>
      <c r="M20" s="27">
        <v>45160</v>
      </c>
      <c r="N20" s="26">
        <v>0.447916666666667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40"/>
      <c r="J21" s="24">
        <v>0.645833333333333</v>
      </c>
      <c r="K21" s="35"/>
      <c r="L21" s="35"/>
      <c r="M21" s="27">
        <v>45160</v>
      </c>
      <c r="N21" s="26">
        <v>0.5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40"/>
      <c r="J22" s="24">
        <v>0.666666666666667</v>
      </c>
      <c r="K22" s="35"/>
      <c r="L22" s="35"/>
      <c r="M22" s="27">
        <v>45160</v>
      </c>
      <c r="N22" s="26">
        <v>0.236111111111111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40"/>
      <c r="J23" s="24">
        <v>0.583333333333333</v>
      </c>
      <c r="K23" s="35"/>
      <c r="L23" s="35"/>
      <c r="M23" s="27">
        <v>45160</v>
      </c>
      <c r="N23" s="36">
        <v>0.149305555555556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40"/>
      <c r="J24" s="24">
        <v>0.5625</v>
      </c>
      <c r="K24" s="35"/>
      <c r="L24" s="35"/>
      <c r="M24" s="27">
        <v>45160</v>
      </c>
      <c r="N24" s="26">
        <v>0.431944444444444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40"/>
      <c r="J25" s="24">
        <v>0.520833333333333</v>
      </c>
      <c r="K25" s="35"/>
      <c r="L25" s="35"/>
      <c r="M25" s="27">
        <v>45160</v>
      </c>
      <c r="N25" s="26">
        <v>0.364583333333333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41"/>
      <c r="J26" s="24">
        <v>0.520833333333333</v>
      </c>
      <c r="K26" s="37"/>
      <c r="L26" s="37"/>
      <c r="M26" s="27">
        <v>45160</v>
      </c>
      <c r="N26" s="26">
        <v>0.364583333333333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46">
        <v>0.770833333333333</v>
      </c>
      <c r="J27" s="24">
        <v>0.4375</v>
      </c>
      <c r="K27" s="25">
        <v>45159</v>
      </c>
      <c r="L27" s="26">
        <v>0.770833333333333</v>
      </c>
      <c r="M27" s="27">
        <v>45160</v>
      </c>
      <c r="N27" s="26">
        <v>0.322916666666667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41"/>
      <c r="J28" s="24">
        <v>0.583333333333333</v>
      </c>
      <c r="K28" s="25"/>
      <c r="L28" s="26"/>
      <c r="M28" s="27">
        <v>45160</v>
      </c>
      <c r="N28" s="26">
        <v>0.434027777777778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6">
        <v>0.8125</v>
      </c>
      <c r="J29" s="24">
        <v>0.270833333333333</v>
      </c>
      <c r="K29" s="42">
        <v>45159</v>
      </c>
      <c r="L29" s="43">
        <v>0.8125</v>
      </c>
      <c r="M29" s="27">
        <v>45160</v>
      </c>
      <c r="N29" s="44">
        <v>0.125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45160</v>
      </c>
      <c r="N30" s="26">
        <v>0.220138888888889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45160</v>
      </c>
      <c r="N31" s="26">
        <v>0.125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45160</v>
      </c>
      <c r="N32" s="26">
        <v>0.125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45160</v>
      </c>
      <c r="N33" s="26">
        <v>0.34375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45160</v>
      </c>
      <c r="N34" s="26">
        <v>0.361111111111111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45160</v>
      </c>
      <c r="N35" s="26">
        <v>0.361111111111111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45160</v>
      </c>
      <c r="N36" s="26">
        <v>0.295833333333333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45160</v>
      </c>
      <c r="N37" s="26">
        <v>0.38125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45160</v>
      </c>
      <c r="N38" s="26">
        <v>0.38125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45160</v>
      </c>
      <c r="N39" s="26">
        <v>0.375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45160</v>
      </c>
      <c r="N40" s="26">
        <v>0.416666666666667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45160</v>
      </c>
      <c r="N41" s="26">
        <v>0.406944444444444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1"/>
      <c r="J42" s="24">
        <v>0.447916666666667</v>
      </c>
      <c r="K42" s="47"/>
      <c r="L42" s="47"/>
      <c r="M42" s="27">
        <v>45160</v>
      </c>
      <c r="N42" s="26">
        <v>0.416666666666667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45159</v>
      </c>
      <c r="L43" s="26">
        <v>0.8125</v>
      </c>
      <c r="M43" s="27">
        <v>45160</v>
      </c>
      <c r="N43" s="26">
        <v>0.152777777777778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45160</v>
      </c>
      <c r="N44" s="26">
        <v>0.275</v>
      </c>
      <c r="O44" s="38"/>
      <c r="P44" s="39" t="str">
        <f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ref="P45:P46" si="3">IF(N45="","",IF(M45-K$43&lt;1,"On time",IF((M45+N45-J45-K$43-1&lt;=0.0035),"On time",(M45+N45)-1-(K$43+J45))))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45160</v>
      </c>
      <c r="N46" s="26"/>
      <c r="O46" s="38"/>
      <c r="P46" s="39" t="str">
        <f t="shared" si="3"/>
        <v/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24">
        <v>0.8125</v>
      </c>
      <c r="J47" s="24">
        <v>0.229166666666667</v>
      </c>
      <c r="K47" s="33">
        <v>45159</v>
      </c>
      <c r="L47" s="26">
        <v>0.8125</v>
      </c>
      <c r="M47" s="27">
        <v>45160</v>
      </c>
      <c r="N47" s="26">
        <v>0.0902777777777778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24"/>
      <c r="J48" s="24">
        <v>0.260416666666667</v>
      </c>
      <c r="K48" s="35"/>
      <c r="L48" s="26"/>
      <c r="M48" s="27">
        <v>45160</v>
      </c>
      <c r="N48" s="26">
        <v>0.0902777777777778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24"/>
      <c r="J49" s="24">
        <v>0.3125</v>
      </c>
      <c r="K49" s="35"/>
      <c r="L49" s="26"/>
      <c r="M49" s="27">
        <v>45160</v>
      </c>
      <c r="N49" s="26">
        <v>0.184027777777778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24"/>
      <c r="J50" s="24">
        <v>0.333333333333333</v>
      </c>
      <c r="K50" s="35"/>
      <c r="L50" s="26"/>
      <c r="M50" s="27">
        <v>45160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24"/>
      <c r="J51" s="24">
        <v>0.375</v>
      </c>
      <c r="K51" s="37"/>
      <c r="L51" s="26"/>
      <c r="M51" s="27">
        <v>45160</v>
      </c>
      <c r="N51" s="26">
        <v>0.326388888888889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45159</v>
      </c>
      <c r="L52" s="34">
        <v>0.8125</v>
      </c>
      <c r="M52" s="27">
        <v>45160</v>
      </c>
      <c r="N52" s="26">
        <v>0.239583333333333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45160</v>
      </c>
      <c r="N53" s="26">
        <v>0.288194444444444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45160</v>
      </c>
      <c r="N54" s="26">
        <v>0.291666666666667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45160</v>
      </c>
      <c r="N55" s="26">
        <v>0.217361111111111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45160</v>
      </c>
      <c r="N56" s="26">
        <v>0.217361111111111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45160</v>
      </c>
      <c r="N57" s="26">
        <v>0.28125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45160</v>
      </c>
      <c r="N58" s="26">
        <v>0.178472222222222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45160</v>
      </c>
      <c r="N59" s="26">
        <v>0.178472222222222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45160</v>
      </c>
      <c r="N60" s="26">
        <v>0.300694444444444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45160</v>
      </c>
      <c r="N61" s="26">
        <v>0.5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45160</v>
      </c>
      <c r="N62" s="26">
        <v>0.21875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45159</v>
      </c>
      <c r="N63" s="26">
        <v>0.904166666666667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46">
        <v>0.708333333333333</v>
      </c>
      <c r="J64" s="24">
        <v>0.625</v>
      </c>
      <c r="K64" s="33">
        <v>45159</v>
      </c>
      <c r="L64" s="34">
        <v>0.708333333333333</v>
      </c>
      <c r="M64" s="27">
        <v>45160</v>
      </c>
      <c r="N64" s="26">
        <v>0.459027777777778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40"/>
      <c r="J65" s="24">
        <v>0.625</v>
      </c>
      <c r="K65" s="35"/>
      <c r="L65" s="35"/>
      <c r="M65" s="27">
        <v>45160</v>
      </c>
      <c r="N65" s="26">
        <v>0.459027777777778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40"/>
      <c r="J66" s="24">
        <v>0.625</v>
      </c>
      <c r="K66" s="35"/>
      <c r="L66" s="35"/>
      <c r="M66" s="27">
        <v>45160</v>
      </c>
      <c r="N66" s="26">
        <v>0.5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40"/>
      <c r="J67" s="24">
        <v>0.625</v>
      </c>
      <c r="K67" s="35"/>
      <c r="L67" s="35"/>
      <c r="M67" s="27">
        <v>45161</v>
      </c>
      <c r="N67" s="26">
        <v>0.5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40"/>
      <c r="J68" s="24">
        <v>0.583333333333333</v>
      </c>
      <c r="K68" s="35"/>
      <c r="L68" s="35"/>
      <c r="M68" s="27">
        <v>45161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40"/>
      <c r="J69" s="24">
        <v>0.625</v>
      </c>
      <c r="K69" s="35"/>
      <c r="L69" s="35"/>
      <c r="M69" s="27">
        <v>45161</v>
      </c>
      <c r="N69" s="26">
        <v>0.299305555555556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40"/>
      <c r="J70" s="24">
        <v>0.5</v>
      </c>
      <c r="K70" s="35"/>
      <c r="L70" s="35"/>
      <c r="M70" s="27">
        <v>45161</v>
      </c>
      <c r="N70" s="26">
        <v>0.328472222222222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40"/>
      <c r="J71" s="24">
        <v>0.5</v>
      </c>
      <c r="K71" s="35"/>
      <c r="L71" s="35"/>
      <c r="M71" s="27">
        <v>45161</v>
      </c>
      <c r="N71" s="26">
        <v>0.328472222222222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41"/>
      <c r="J72" s="24">
        <v>0.541666666666667</v>
      </c>
      <c r="K72" s="37"/>
      <c r="L72" s="37"/>
      <c r="M72" s="27">
        <v>45161</v>
      </c>
      <c r="N72" s="26">
        <v>0.439583333333333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46">
        <v>0.666666666666667</v>
      </c>
      <c r="J73" s="24">
        <v>0.416666666666667</v>
      </c>
      <c r="K73" s="33">
        <v>45159</v>
      </c>
      <c r="L73" s="34">
        <v>0.666666666666667</v>
      </c>
      <c r="M73" s="27">
        <v>45160</v>
      </c>
      <c r="N73" s="26">
        <v>0.239583333333333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40"/>
      <c r="J74" s="24">
        <v>0.416666666666667</v>
      </c>
      <c r="K74" s="35"/>
      <c r="L74" s="35"/>
      <c r="M74" s="27">
        <v>45160</v>
      </c>
      <c r="N74" s="26">
        <v>0.239583333333333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40"/>
      <c r="J75" s="24">
        <v>0.354166666666667</v>
      </c>
      <c r="K75" s="35"/>
      <c r="L75" s="35"/>
      <c r="M75" s="27">
        <v>45160</v>
      </c>
      <c r="N75" s="26">
        <v>0.25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40"/>
      <c r="J76" s="24">
        <v>0.354166666666667</v>
      </c>
      <c r="K76" s="35"/>
      <c r="L76" s="35"/>
      <c r="M76" s="27">
        <v>45160</v>
      </c>
      <c r="N76" s="36">
        <v>0.25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40"/>
      <c r="J77" s="24">
        <v>0.458333333333333</v>
      </c>
      <c r="K77" s="35"/>
      <c r="L77" s="35"/>
      <c r="M77" s="27">
        <v>45160</v>
      </c>
      <c r="N77" s="36">
        <v>0.288194444444444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40"/>
      <c r="J78" s="24">
        <v>0.458333333333333</v>
      </c>
      <c r="K78" s="35"/>
      <c r="L78" s="35"/>
      <c r="M78" s="27">
        <v>45160</v>
      </c>
      <c r="N78" s="36">
        <v>0.288194444444444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40"/>
      <c r="J79" s="24">
        <v>0.625</v>
      </c>
      <c r="K79" s="35"/>
      <c r="L79" s="35"/>
      <c r="M79" s="27">
        <v>45160</v>
      </c>
      <c r="N79" s="26">
        <v>0.291666666666667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41"/>
      <c r="J80" s="24">
        <v>0.625</v>
      </c>
      <c r="K80" s="37"/>
      <c r="L80" s="37"/>
      <c r="M80" s="27">
        <v>45160</v>
      </c>
      <c r="N80" s="26">
        <v>0.291666666666667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J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topLeftCell="A14" workbookViewId="0">
      <pane xSplit="7" topLeftCell="L1" activePane="topRight" state="frozen"/>
      <selection/>
      <selection pane="topRight" activeCell="M46" sqref="M46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45160</v>
      </c>
      <c r="L2" s="26">
        <v>0.791666666666667</v>
      </c>
      <c r="M2" s="27">
        <v>45160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45160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45160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45160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45160</v>
      </c>
      <c r="L6" s="26">
        <v>0.791666666666667</v>
      </c>
      <c r="M6" s="27">
        <v>45160</v>
      </c>
      <c r="N6" s="26">
        <v>0.844444444444444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45160</v>
      </c>
      <c r="N7" s="26">
        <v>0.870833333333333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45161</v>
      </c>
      <c r="N8" s="28">
        <v>0.21875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45161</v>
      </c>
      <c r="N9" s="28">
        <v>0.161805555555556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45161</v>
      </c>
      <c r="N10" s="28">
        <v>0.161805555555556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45161</v>
      </c>
      <c r="N11" s="28">
        <v>0.0652777777777778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45161</v>
      </c>
      <c r="N12" s="28">
        <v>0.0652777777777778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45161</v>
      </c>
      <c r="N13" s="28">
        <v>0.025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45160</v>
      </c>
      <c r="N14" s="28">
        <v>0.970138888888889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45160</v>
      </c>
      <c r="N15" s="28">
        <v>0.970138888888889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45160</v>
      </c>
      <c r="L16" s="34">
        <v>0.666666666666667</v>
      </c>
      <c r="M16" s="27">
        <v>45161</v>
      </c>
      <c r="N16" s="26">
        <v>0.392361111111111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45161</v>
      </c>
      <c r="N17" s="26">
        <v>0.392361111111111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45161</v>
      </c>
      <c r="N18" s="26">
        <v>0.451388888888889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45161</v>
      </c>
      <c r="N19" s="26">
        <v>0.465277777777778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45161</v>
      </c>
      <c r="N20" s="26">
        <v>0.458333333333333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45161</v>
      </c>
      <c r="N21" s="26">
        <v>0.522916666666667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45161</v>
      </c>
      <c r="N22" s="26">
        <v>0.260416666666667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45161</v>
      </c>
      <c r="N23" s="36">
        <v>0.171527777777778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45161</v>
      </c>
      <c r="N24" s="26">
        <v>0.434722222222222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45161</v>
      </c>
      <c r="N25" s="26">
        <v>0.364583333333333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45161</v>
      </c>
      <c r="N26" s="26">
        <v>0.364583333333333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45160</v>
      </c>
      <c r="L27" s="26">
        <v>0.75</v>
      </c>
      <c r="M27" s="27">
        <v>45161</v>
      </c>
      <c r="N27" s="26">
        <v>0.288194444444444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45161</v>
      </c>
      <c r="N28" s="26">
        <v>0.430555555555556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45160</v>
      </c>
      <c r="L29" s="43">
        <v>0.8125</v>
      </c>
      <c r="M29" s="27">
        <v>45161</v>
      </c>
      <c r="N29" s="44">
        <v>0.138888888888889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45161</v>
      </c>
      <c r="N30" s="26">
        <v>0.15625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45161</v>
      </c>
      <c r="N31" s="26">
        <v>0.138888888888889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45161</v>
      </c>
      <c r="N32" s="26">
        <v>0.138888888888889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45161</v>
      </c>
      <c r="N33" s="26">
        <v>0.34375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45161</v>
      </c>
      <c r="N34" s="26">
        <v>0.289583333333333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45161</v>
      </c>
      <c r="N35" s="26">
        <v>0.289583333333333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45161</v>
      </c>
      <c r="N36" s="26">
        <v>0.309027777777778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45161</v>
      </c>
      <c r="N37" s="26">
        <v>0.260416666666667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45161</v>
      </c>
      <c r="N38" s="26">
        <v>0.260416666666667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45161</v>
      </c>
      <c r="N39" s="26">
        <v>0.513888888888889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45161</v>
      </c>
      <c r="N40" s="26">
        <v>0.223611111111111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45161</v>
      </c>
      <c r="N41" s="26">
        <v>0.267361111111111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45161</v>
      </c>
      <c r="N42" s="26">
        <v>0.223611111111111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45160</v>
      </c>
      <c r="L43" s="26">
        <v>0.8125</v>
      </c>
      <c r="M43" s="27">
        <v>45161</v>
      </c>
      <c r="N43" s="26">
        <v>0.166666666666667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45161</v>
      </c>
      <c r="N44" s="26">
        <v>0.263888888888889</v>
      </c>
      <c r="O44" s="38"/>
      <c r="P44" s="39" t="str">
        <f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ref="P45:P46" si="3">IF(N45="","",IF(M45-K$43&lt;1,"On time",IF((M45+N45-J45-K$43-1&lt;=0.0035),"On time",(M45+N45)-1-(K$43+J45))))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/>
      <c r="N46" s="26"/>
      <c r="O46" s="38"/>
      <c r="P46" s="39" t="str">
        <f t="shared" si="3"/>
        <v/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45160</v>
      </c>
      <c r="L47" s="26">
        <v>0.8125</v>
      </c>
      <c r="M47" s="27">
        <v>45161</v>
      </c>
      <c r="N47" s="26">
        <v>0.15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45161</v>
      </c>
      <c r="N48" s="26">
        <v>0.15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45161</v>
      </c>
      <c r="N49" s="26">
        <v>0.152083333333333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45161</v>
      </c>
      <c r="N50" s="26">
        <v>0.288888888888889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45161</v>
      </c>
      <c r="N51" s="26">
        <v>0.332638888888889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45160</v>
      </c>
      <c r="L52" s="34">
        <v>0.8125</v>
      </c>
      <c r="M52" s="27">
        <v>45161</v>
      </c>
      <c r="N52" s="26">
        <v>0.354166666666667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45161</v>
      </c>
      <c r="N53" s="26">
        <v>0.375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45161</v>
      </c>
      <c r="N54" s="26">
        <v>0.4375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45161</v>
      </c>
      <c r="N55" s="26">
        <v>0.461805555555556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45161</v>
      </c>
      <c r="N56" s="26">
        <v>0.461805555555556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45161</v>
      </c>
      <c r="N57" s="26">
        <v>0.288194444444444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45161</v>
      </c>
      <c r="N58" s="26">
        <v>0.498611111111111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45161</v>
      </c>
      <c r="N59" s="26">
        <v>0.498611111111111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45161</v>
      </c>
      <c r="N60" s="26">
        <v>0.547222222222222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45161</v>
      </c>
      <c r="N61" s="26">
        <v>0.506944444444444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45161</v>
      </c>
      <c r="N62" s="26">
        <v>0.319444444444444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45160</v>
      </c>
      <c r="N63" s="26">
        <v>0.910416666666667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45160</v>
      </c>
      <c r="L64" s="34">
        <v>0.708333333333333</v>
      </c>
      <c r="M64" s="27">
        <v>45161</v>
      </c>
      <c r="N64" s="26">
        <v>0.401388888888889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45161</v>
      </c>
      <c r="N65" s="26">
        <v>0.401388888888889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45161</v>
      </c>
      <c r="N66" s="26">
        <v>0.520833333333333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45162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45162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45162</v>
      </c>
      <c r="N69" s="26">
        <v>0.291666666666667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45162</v>
      </c>
      <c r="N70" s="26">
        <v>0.333333333333333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45162</v>
      </c>
      <c r="N71" s="26">
        <v>0.333333333333333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45162</v>
      </c>
      <c r="N72" s="26">
        <v>0.45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45160</v>
      </c>
      <c r="L73" s="34">
        <v>0.666666666666667</v>
      </c>
      <c r="M73" s="27">
        <v>45161</v>
      </c>
      <c r="N73" s="26">
        <v>0.175694444444444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45161</v>
      </c>
      <c r="N74" s="26">
        <v>0.175694444444444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45161</v>
      </c>
      <c r="N75" s="26">
        <v>0.208333333333333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45161</v>
      </c>
      <c r="N76" s="36">
        <v>0.208333333333333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45161</v>
      </c>
      <c r="N77" s="36">
        <v>0.25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45161</v>
      </c>
      <c r="N78" s="36">
        <v>0.25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45161</v>
      </c>
      <c r="N79" s="26">
        <v>0.293055555555556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45161</v>
      </c>
      <c r="N80" s="26">
        <v>0.293055555555556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2" workbookViewId="0">
      <pane xSplit="7" topLeftCell="H1" activePane="topRight" state="frozen"/>
      <selection/>
      <selection pane="topRight" activeCell="Q50" sqref="Q50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45161</v>
      </c>
      <c r="L2" s="26">
        <v>0.791666666666667</v>
      </c>
      <c r="M2" s="27">
        <v>45161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45161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45161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45161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45161</v>
      </c>
      <c r="L6" s="26">
        <v>0.791666666666667</v>
      </c>
      <c r="M6" s="27">
        <v>45161</v>
      </c>
      <c r="N6" s="26">
        <v>0.836805555555555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45161</v>
      </c>
      <c r="N7" s="26">
        <v>0.868055555555555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45162</v>
      </c>
      <c r="N8" s="28">
        <v>0.215277777777778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45162</v>
      </c>
      <c r="N9" s="28">
        <v>0.157638888888889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45162</v>
      </c>
      <c r="N10" s="28">
        <v>0.157638888888889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45162</v>
      </c>
      <c r="N11" s="28">
        <v>0.0625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45162</v>
      </c>
      <c r="N12" s="28">
        <v>0.0625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45162</v>
      </c>
      <c r="N13" s="28">
        <v>0.0159722222222222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45161</v>
      </c>
      <c r="N14" s="28">
        <v>0.963888888888889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45161</v>
      </c>
      <c r="N15" s="28">
        <v>0.963888888888889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45161</v>
      </c>
      <c r="L16" s="34">
        <v>0.666666666666667</v>
      </c>
      <c r="M16" s="27">
        <v>45162</v>
      </c>
      <c r="N16" s="26">
        <v>0.41875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45162</v>
      </c>
      <c r="N17" s="26">
        <v>0.41875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45162</v>
      </c>
      <c r="N18" s="26">
        <v>0.479166666666667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45162</v>
      </c>
      <c r="N19" s="26">
        <v>0.440972222222222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45162</v>
      </c>
      <c r="N20" s="26">
        <v>0.454861111111111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45162</v>
      </c>
      <c r="N21" s="26">
        <v>0.5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45162</v>
      </c>
      <c r="N22" s="26">
        <v>0.25625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45162</v>
      </c>
      <c r="N23" s="36">
        <v>0.171527777777778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45162</v>
      </c>
      <c r="N24" s="26">
        <v>0.510416666666667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45162</v>
      </c>
      <c r="N25" s="26">
        <v>0.395833333333333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45162</v>
      </c>
      <c r="N26" s="26">
        <v>0.395833333333333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45161</v>
      </c>
      <c r="L27" s="26">
        <v>0.770833333333333</v>
      </c>
      <c r="M27" s="27">
        <v>45162</v>
      </c>
      <c r="N27" s="26">
        <v>0.6875</v>
      </c>
      <c r="O27" s="38" t="str">
        <f>IF(L27="","",IF((L27-I27&lt;=0.0035),"On time",L27-I27))</f>
        <v>On time</v>
      </c>
      <c r="P27" s="39">
        <f>IF(N27="","",IF(M27-K$27&lt;1,"On time",IF((M27+N27-J27-K$27-1&lt;=0.0035),"On time",(M27+N27)-1-(K$27+J27))))</f>
        <v>0.25</v>
      </c>
      <c r="Q27" s="50" t="s">
        <v>266</v>
      </c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45162</v>
      </c>
      <c r="N28" s="26">
        <v>0.666666666666667</v>
      </c>
      <c r="O28" s="38"/>
      <c r="P28" s="39">
        <f>IF(N28="","",IF(M28-K$27&lt;1,"On time",IF((M28+N28-J28-K$27-1&lt;=0.0035),"On time",(M28+N28)-1-(K$27+J28))))</f>
        <v>0.0833333333284827</v>
      </c>
      <c r="Q28" s="50" t="s">
        <v>266</v>
      </c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45161</v>
      </c>
      <c r="L29" s="43">
        <v>0.8125</v>
      </c>
      <c r="M29" s="27">
        <v>45162</v>
      </c>
      <c r="N29" s="26">
        <v>0.0902777777777778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45162</v>
      </c>
      <c r="N30" s="26">
        <v>0.291666666666667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45162</v>
      </c>
      <c r="N31" s="26">
        <v>0.333333333333333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45162</v>
      </c>
      <c r="N32" s="26">
        <v>0.284722222222222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45162</v>
      </c>
      <c r="N33" s="26">
        <v>0.284722222222222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45162</v>
      </c>
      <c r="N34" s="26">
        <v>0.375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45162</v>
      </c>
      <c r="N35" s="26">
        <v>0.320138888888889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45162</v>
      </c>
      <c r="N36" s="26">
        <v>0.320138888888889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45162</v>
      </c>
      <c r="N37" s="26">
        <v>0.5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45162</v>
      </c>
      <c r="N38" s="26">
        <v>0.413888888888889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45162</v>
      </c>
      <c r="N39" s="26">
        <v>0.449305555555556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45162</v>
      </c>
      <c r="N40" s="26">
        <v>0.413888888888889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45162</v>
      </c>
      <c r="N41" s="26">
        <v>0.111111111111111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45162</v>
      </c>
      <c r="N42" s="26">
        <v>0.21875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45161</v>
      </c>
      <c r="L43" s="26">
        <v>0.8125</v>
      </c>
      <c r="M43" s="27">
        <v>45162</v>
      </c>
      <c r="N43" s="26">
        <v>0.25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45162</v>
      </c>
      <c r="N44" s="26">
        <v>0.334722222222222</v>
      </c>
      <c r="O44" s="38"/>
      <c r="P44" s="39" t="str">
        <f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45162</v>
      </c>
      <c r="N45" s="26">
        <v>0.0444444444444444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45162</v>
      </c>
      <c r="N46" s="26">
        <v>0.191666666666667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45161</v>
      </c>
      <c r="L47" s="26">
        <v>0.8125</v>
      </c>
      <c r="M47" s="27">
        <v>45162</v>
      </c>
      <c r="N47" s="26">
        <v>0.224305555555556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45162</v>
      </c>
      <c r="N48" s="26">
        <v>0.224305555555556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45162</v>
      </c>
      <c r="N49" s="26">
        <v>0.25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45162</v>
      </c>
      <c r="N50" s="26">
        <v>0.308333333333333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45162</v>
      </c>
      <c r="N51" s="26">
        <v>0.350694444444444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45161</v>
      </c>
      <c r="L52" s="34">
        <v>0.8125</v>
      </c>
      <c r="M52" s="27">
        <v>45162</v>
      </c>
      <c r="N52" s="26">
        <v>0.335416666666667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45162</v>
      </c>
      <c r="N53" s="26">
        <v>0.354166666666667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45162</v>
      </c>
      <c r="N54" s="26">
        <v>0.381944444444444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45162</v>
      </c>
      <c r="N55" s="26">
        <v>0.333333333333333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45162</v>
      </c>
      <c r="N56" s="26">
        <v>0.333333333333333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45162</v>
      </c>
      <c r="N57" s="26">
        <v>0.270833333333333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45162</v>
      </c>
      <c r="N58" s="26">
        <v>0.434027777777778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45162</v>
      </c>
      <c r="N59" s="26">
        <v>0.430555555555556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45162</v>
      </c>
      <c r="N60" s="26">
        <v>0.416666666666667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45162</v>
      </c>
      <c r="N61" s="26">
        <v>0.385416666666667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45162</v>
      </c>
      <c r="N62" s="26">
        <v>0.400694444444444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45161</v>
      </c>
      <c r="N63" s="26">
        <v>0.900694444444444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45161</v>
      </c>
      <c r="L64" s="34">
        <v>0.708333333333333</v>
      </c>
      <c r="M64" s="27">
        <v>45162</v>
      </c>
      <c r="N64" s="26">
        <v>0.463888888888889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45162</v>
      </c>
      <c r="N65" s="26">
        <v>0.3125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45162</v>
      </c>
      <c r="N66" s="26">
        <v>0.311111111111111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45162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45162</v>
      </c>
      <c r="N68" s="26">
        <v>0.353472222222222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45162</v>
      </c>
      <c r="N69" s="26">
        <v>0.353472222222222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45162</v>
      </c>
      <c r="N70" s="26">
        <v>0.530555555555556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45162</v>
      </c>
      <c r="N71" s="26">
        <v>0.363888888888889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45162</v>
      </c>
      <c r="N72" s="26">
        <v>0.363888888888889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45161</v>
      </c>
      <c r="L73" s="34">
        <v>0.666666666666667</v>
      </c>
      <c r="M73" s="27">
        <v>45162</v>
      </c>
      <c r="N73" s="26">
        <v>0.30625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45162</v>
      </c>
      <c r="N74" s="36">
        <v>0.30625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45162</v>
      </c>
      <c r="N75" s="36">
        <v>0.333333333333333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45162</v>
      </c>
      <c r="N76" s="36">
        <v>0.333333333333333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45162</v>
      </c>
      <c r="N77" s="36">
        <v>0.368055555555556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45162</v>
      </c>
      <c r="N78" s="36">
        <v>0.368055555555556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45162</v>
      </c>
      <c r="N79" s="26">
        <v>0.305555555555556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45162</v>
      </c>
      <c r="N80" s="26">
        <v>0.305555555555556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79</v>
      </c>
      <c r="O82" s="53"/>
    </row>
    <row r="83" spans="1:3">
      <c r="A83" s="4" t="s">
        <v>248</v>
      </c>
      <c r="B83" s="4"/>
      <c r="C83" s="3">
        <f>C82-COUNTIF(P:P,"On time")</f>
        <v>2</v>
      </c>
    </row>
    <row r="84" spans="1:15">
      <c r="A84" s="4" t="s">
        <v>249</v>
      </c>
      <c r="B84" s="4"/>
      <c r="C84" s="52">
        <f>SUM(C82-C83)/C82</f>
        <v>0.974683544303797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87"/>
  <sheetViews>
    <sheetView zoomScale="80" zoomScaleNormal="80" topLeftCell="A7" workbookViewId="0">
      <pane xSplit="7" topLeftCell="K1" activePane="topRight" state="frozen"/>
      <selection/>
      <selection pane="topRight" activeCell="Q67" sqref="Q67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45162</v>
      </c>
      <c r="L2" s="26">
        <v>0.791666666666667</v>
      </c>
      <c r="M2" s="27">
        <v>45162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45162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45162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45162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45162</v>
      </c>
      <c r="L6" s="26">
        <v>0.791666666666667</v>
      </c>
      <c r="M6" s="27">
        <v>45162</v>
      </c>
      <c r="N6" s="26">
        <v>0.860416666666667</v>
      </c>
      <c r="O6" s="29" t="str">
        <f>IF(L6="","",IF((L6-I6&lt;=0.0035),"On time",L6-I6))</f>
        <v>On time</v>
      </c>
      <c r="P6" s="30" t="str">
        <f t="shared" ref="P6:P15" si="0"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45162</v>
      </c>
      <c r="N7" s="26">
        <v>0.889583333333333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45163</v>
      </c>
      <c r="N8" s="28">
        <v>0.234027777777778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45163</v>
      </c>
      <c r="N9" s="28">
        <v>0.177083333333333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45163</v>
      </c>
      <c r="N10" s="28">
        <v>0.177083333333333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45163</v>
      </c>
      <c r="N11" s="28">
        <v>0.08125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45163</v>
      </c>
      <c r="N12" s="28">
        <v>0.08125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45163</v>
      </c>
      <c r="N13" s="28">
        <v>0.0416666666666667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45162</v>
      </c>
      <c r="N14" s="28">
        <v>0.983333333333333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45162</v>
      </c>
      <c r="N15" s="28">
        <v>0.983333333333333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45162</v>
      </c>
      <c r="L16" s="34">
        <v>0.666666666666667</v>
      </c>
      <c r="M16" s="27">
        <v>45163</v>
      </c>
      <c r="N16" s="26">
        <v>0.470833333333333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45163</v>
      </c>
      <c r="N17" s="26">
        <v>0.470833333333333</v>
      </c>
      <c r="O17" s="31"/>
      <c r="P17" s="30" t="str">
        <f t="shared" ref="P17:P26" si="1">IF(N17="","",IF(M17-K$16&lt;1,"On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45163</v>
      </c>
      <c r="N18" s="26">
        <v>0.523611111111111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45163</v>
      </c>
      <c r="N19" s="26">
        <v>0.503472222222222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45163</v>
      </c>
      <c r="N20" s="26">
        <v>0.506944444444444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45163</v>
      </c>
      <c r="N21" s="26">
        <v>0.558333333333333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45163</v>
      </c>
      <c r="N22" s="26">
        <v>0.291666666666667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45163</v>
      </c>
      <c r="N23" s="36">
        <v>0.21875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45163</v>
      </c>
      <c r="N24" s="26">
        <v>0.514583333333333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45163</v>
      </c>
      <c r="N25" s="26">
        <v>0.435416666666667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45163</v>
      </c>
      <c r="N26" s="26">
        <v>0.435416666666667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45162</v>
      </c>
      <c r="L27" s="26">
        <v>0.770833333333333</v>
      </c>
      <c r="M27" s="27">
        <v>45163</v>
      </c>
      <c r="N27" s="26">
        <v>0.229166666666667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45163</v>
      </c>
      <c r="N28" s="26">
        <v>0.385416666666667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45162</v>
      </c>
      <c r="L29" s="43">
        <v>0.8125</v>
      </c>
      <c r="M29" s="27">
        <v>45163</v>
      </c>
      <c r="N29" s="44">
        <v>0.229166666666667</v>
      </c>
      <c r="O29" s="38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45163</v>
      </c>
      <c r="N30" s="26">
        <v>0.291666666666667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45163</v>
      </c>
      <c r="N31" s="26">
        <v>0.333333333333333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45163</v>
      </c>
      <c r="N32" s="26">
        <v>0.333333333333333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45163</v>
      </c>
      <c r="N33" s="26">
        <v>0.302083333333333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45163</v>
      </c>
      <c r="N34" s="26">
        <v>0.263888888888889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45163</v>
      </c>
      <c r="N35" s="26">
        <v>0.340277777777778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45163</v>
      </c>
      <c r="N36" s="26">
        <v>0.270833333333333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45163</v>
      </c>
      <c r="N37" s="26">
        <v>0.4375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45163</v>
      </c>
      <c r="N38" s="26">
        <v>0.4375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45163</v>
      </c>
      <c r="N39" s="26">
        <v>0.4375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45163</v>
      </c>
      <c r="N40" s="26">
        <v>0.293055555555556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45163</v>
      </c>
      <c r="N41" s="26">
        <v>0.354166666666667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45163</v>
      </c>
      <c r="N42" s="26">
        <v>0.3125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45162</v>
      </c>
      <c r="L43" s="26">
        <v>0.8125</v>
      </c>
      <c r="M43" s="27">
        <v>45163</v>
      </c>
      <c r="N43" s="26">
        <v>0.177083333333333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45163</v>
      </c>
      <c r="N44" s="26">
        <v>0.333333333333333</v>
      </c>
      <c r="O44" s="38"/>
      <c r="P44" s="39" t="str">
        <f t="shared" ref="P44:P46" si="3"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si="3"/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45163</v>
      </c>
      <c r="N46" s="26">
        <v>0.290972222222222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45162</v>
      </c>
      <c r="L47" s="26">
        <v>0.8125</v>
      </c>
      <c r="M47" s="27">
        <v>45163</v>
      </c>
      <c r="N47" s="26">
        <v>0.21875</v>
      </c>
      <c r="O47" s="38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45163</v>
      </c>
      <c r="N48" s="26">
        <v>0.260416666666667</v>
      </c>
      <c r="O48" s="38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45163</v>
      </c>
      <c r="N49" s="26">
        <v>0.3125</v>
      </c>
      <c r="O49" s="38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45163</v>
      </c>
      <c r="N50" s="26">
        <v>0.333333333333333</v>
      </c>
      <c r="O50" s="38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45163</v>
      </c>
      <c r="N51" s="26">
        <v>0.375</v>
      </c>
      <c r="O51" s="38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45162</v>
      </c>
      <c r="L52" s="34">
        <v>0.8125</v>
      </c>
      <c r="M52" s="27">
        <v>45163</v>
      </c>
      <c r="N52" s="26">
        <v>0.302083333333333</v>
      </c>
      <c r="O52" s="31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45163</v>
      </c>
      <c r="N53" s="26">
        <v>0.34375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45163</v>
      </c>
      <c r="N54" s="26">
        <v>0.326388888888889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45163</v>
      </c>
      <c r="N55" s="26">
        <v>0.284722222222222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45163</v>
      </c>
      <c r="N56" s="26">
        <v>0.284722222222222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45163</v>
      </c>
      <c r="N57" s="26">
        <v>0.333333333333333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45163</v>
      </c>
      <c r="N58" s="26">
        <v>0.454861111111111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45163</v>
      </c>
      <c r="N59" s="26">
        <v>0.454861111111111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45163</v>
      </c>
      <c r="N60" s="26">
        <v>0.263888888888889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45163</v>
      </c>
      <c r="N61" s="26">
        <v>0.222222222222222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45163</v>
      </c>
      <c r="N62" s="26">
        <v>0.40625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45163</v>
      </c>
      <c r="N63" s="26">
        <v>0.25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45162</v>
      </c>
      <c r="L64" s="34">
        <v>0.708333333333333</v>
      </c>
      <c r="M64" s="27">
        <v>45163</v>
      </c>
      <c r="N64" s="26">
        <v>0.5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45163</v>
      </c>
      <c r="N65" s="26">
        <v>0.347222222222222</v>
      </c>
      <c r="O65" s="31"/>
      <c r="P65" s="30" t="str">
        <f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45163</v>
      </c>
      <c r="N66" s="26">
        <v>0.388888888888889</v>
      </c>
      <c r="O66" s="31"/>
      <c r="P66" s="30" t="str">
        <f>IF(N66="","",IF(M66-K$64&lt;1,"On time",IF((M66+N66-J66-K$64-1&lt;=0.0035),"On time",(M66+N66)-1-(K$64+J66))))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45163</v>
      </c>
      <c r="N67" s="26">
        <v>0.21875</v>
      </c>
      <c r="O67" s="31"/>
      <c r="P67" s="30" t="str">
        <f t="shared" ref="P67:P72" si="6">IF(N67="","",IF(M67-K$64&lt;4,"On time",IF((M67+N67-J67-K$64-4&lt;=0.0035),"On time",(M67+N67)-4-(K$64+J67))))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45163</v>
      </c>
      <c r="N68" s="26">
        <v>0.380555555555556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45163</v>
      </c>
      <c r="N69" s="26">
        <v>0.253472222222222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45163</v>
      </c>
      <c r="N70" s="26">
        <v>0.225694444444444</v>
      </c>
      <c r="O70" s="31"/>
      <c r="P70" s="30" t="str">
        <f t="shared" si="6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45163</v>
      </c>
      <c r="N71" s="26">
        <v>0.583333333333333</v>
      </c>
      <c r="O71" s="31"/>
      <c r="P71" s="30" t="str">
        <f t="shared" si="6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45163</v>
      </c>
      <c r="N72" s="26">
        <v>0.638888888888889</v>
      </c>
      <c r="O72" s="32"/>
      <c r="P72" s="30" t="str">
        <f t="shared" si="6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45162</v>
      </c>
      <c r="L73" s="34">
        <v>0.666666666666667</v>
      </c>
      <c r="M73" s="27">
        <v>45163</v>
      </c>
      <c r="N73" s="26">
        <v>0.25</v>
      </c>
      <c r="O73" s="29" t="str">
        <f>IF(L73="","",IF((L73-I73&lt;=0.0035),"On time",L73-I73))</f>
        <v>On time</v>
      </c>
      <c r="P73" s="30" t="str">
        <f t="shared" ref="P73:P80" si="7"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45163</v>
      </c>
      <c r="N74" s="26">
        <v>0.326388888888889</v>
      </c>
      <c r="O74" s="31"/>
      <c r="P74" s="30" t="str">
        <f t="shared" si="7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45163</v>
      </c>
      <c r="N75" s="26">
        <v>0.291666666666667</v>
      </c>
      <c r="O75" s="31"/>
      <c r="P75" s="30" t="str">
        <f t="shared" si="7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45163</v>
      </c>
      <c r="N76" s="36">
        <v>0.333333333333333</v>
      </c>
      <c r="O76" s="31"/>
      <c r="P76" s="30" t="str">
        <f t="shared" si="7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45163</v>
      </c>
      <c r="N77" s="36">
        <v>0.34375</v>
      </c>
      <c r="O77" s="31"/>
      <c r="P77" s="30" t="str">
        <f t="shared" si="7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45163</v>
      </c>
      <c r="N78" s="36">
        <v>0.34375</v>
      </c>
      <c r="O78" s="31"/>
      <c r="P78" s="30" t="str">
        <f t="shared" si="7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45163</v>
      </c>
      <c r="N79" s="26">
        <v>0.34375</v>
      </c>
      <c r="O79" s="31"/>
      <c r="P79" s="30" t="str">
        <f t="shared" si="7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45163</v>
      </c>
      <c r="N80" s="26">
        <v>0.333333333333333</v>
      </c>
      <c r="O80" s="32"/>
      <c r="P80" s="30" t="str">
        <f t="shared" si="7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workbookViewId="0">
      <selection activeCell="R30" sqref="R30"/>
    </sheetView>
  </sheetViews>
  <sheetFormatPr defaultColWidth="9" defaultRowHeight="15"/>
  <cols>
    <col min="1" max="1" width="20.1428571428571" customWidth="1"/>
    <col min="2" max="32" width="7.71428571428571" customWidth="1"/>
  </cols>
  <sheetData>
    <row r="1" spans="1:32">
      <c r="A1" s="60"/>
      <c r="B1" s="61">
        <v>45139</v>
      </c>
      <c r="C1" s="61">
        <v>45140</v>
      </c>
      <c r="D1" s="61">
        <v>45141</v>
      </c>
      <c r="E1" s="61">
        <v>45142</v>
      </c>
      <c r="F1" s="62">
        <v>45143</v>
      </c>
      <c r="G1" s="62">
        <v>45144</v>
      </c>
      <c r="H1" s="61">
        <v>45145</v>
      </c>
      <c r="I1" s="61">
        <v>45146</v>
      </c>
      <c r="J1" s="62">
        <v>45147</v>
      </c>
      <c r="K1" s="61">
        <v>45148</v>
      </c>
      <c r="L1" s="61">
        <v>45149</v>
      </c>
      <c r="M1" s="62">
        <v>45150</v>
      </c>
      <c r="N1" s="62">
        <v>45151</v>
      </c>
      <c r="O1" s="61">
        <v>45152</v>
      </c>
      <c r="P1" s="61">
        <v>45153</v>
      </c>
      <c r="Q1" s="61">
        <v>45154</v>
      </c>
      <c r="R1" s="61">
        <v>45155</v>
      </c>
      <c r="S1" s="61">
        <v>45156</v>
      </c>
      <c r="T1" s="62">
        <v>45157</v>
      </c>
      <c r="U1" s="62">
        <v>45158</v>
      </c>
      <c r="V1" s="61">
        <v>45159</v>
      </c>
      <c r="W1" s="61">
        <v>45160</v>
      </c>
      <c r="X1" s="61">
        <v>45161</v>
      </c>
      <c r="Y1" s="61">
        <v>45162</v>
      </c>
      <c r="Z1" s="61">
        <v>45163</v>
      </c>
      <c r="AA1" s="62">
        <v>45164</v>
      </c>
      <c r="AB1" s="62">
        <v>45165</v>
      </c>
      <c r="AC1" s="61">
        <v>45166</v>
      </c>
      <c r="AD1" s="61">
        <v>45167</v>
      </c>
      <c r="AE1" s="61">
        <v>45168</v>
      </c>
      <c r="AF1" s="61">
        <v>45169</v>
      </c>
    </row>
    <row r="2" spans="1:32">
      <c r="A2" s="51" t="s">
        <v>247</v>
      </c>
      <c r="B2" s="51">
        <f>'0108'!$C$82</f>
        <v>77</v>
      </c>
      <c r="C2" s="51">
        <f>'0208'!$C$82</f>
        <v>77</v>
      </c>
      <c r="D2" s="51">
        <f>'0308'!$C$82</f>
        <v>77</v>
      </c>
      <c r="E2" s="51">
        <f>'0408'!$C$82</f>
        <v>78</v>
      </c>
      <c r="F2" s="63"/>
      <c r="G2" s="63"/>
      <c r="H2" s="51">
        <f>'0708'!$C$82</f>
        <v>76</v>
      </c>
      <c r="I2" s="51">
        <f>'0808'!$C$82</f>
        <v>78</v>
      </c>
      <c r="J2" s="63"/>
      <c r="K2" s="51">
        <f>'1008'!$C$82</f>
        <v>78</v>
      </c>
      <c r="L2" s="51">
        <f>'1108'!$C$82</f>
        <v>77</v>
      </c>
      <c r="M2" s="63"/>
      <c r="N2" s="63"/>
      <c r="O2" s="51">
        <f>'1408'!$C$82</f>
        <v>78</v>
      </c>
      <c r="P2" s="51">
        <f>'1508'!$C$82</f>
        <v>78</v>
      </c>
      <c r="Q2" s="51">
        <f>'1608'!$C$82</f>
        <v>78</v>
      </c>
      <c r="R2" s="51">
        <f>'1708'!$C$82</f>
        <v>77</v>
      </c>
      <c r="S2" s="51">
        <f>'1808'!$C$82</f>
        <v>77</v>
      </c>
      <c r="T2" s="63"/>
      <c r="U2" s="63"/>
      <c r="V2" s="51">
        <f>'2108'!$C$82</f>
        <v>77</v>
      </c>
      <c r="W2" s="51">
        <f>'2208'!$C$82</f>
        <v>77</v>
      </c>
      <c r="X2" s="51">
        <f>'2308'!$C$82</f>
        <v>79</v>
      </c>
      <c r="Y2" s="51">
        <f>'2408'!$C$82</f>
        <v>78</v>
      </c>
      <c r="Z2" s="51">
        <f>'2508'!$C$82</f>
        <v>78</v>
      </c>
      <c r="AA2" s="63"/>
      <c r="AB2" s="63"/>
      <c r="AC2" s="51">
        <f>'2808'!$C$82</f>
        <v>78</v>
      </c>
      <c r="AD2" s="51">
        <f>'0108'!$C$82</f>
        <v>77</v>
      </c>
      <c r="AE2" s="51">
        <f>'3008'!$C$82</f>
        <v>77</v>
      </c>
      <c r="AF2" s="51">
        <f>'3108'!$C$82</f>
        <v>79</v>
      </c>
    </row>
    <row r="3" spans="1:32">
      <c r="A3" s="51" t="s">
        <v>248</v>
      </c>
      <c r="B3" s="51">
        <f>'0108'!$C$83</f>
        <v>0</v>
      </c>
      <c r="C3" s="51">
        <f>'0208'!$C$83</f>
        <v>0</v>
      </c>
      <c r="D3" s="51">
        <f>'0308'!$C$83</f>
        <v>0</v>
      </c>
      <c r="E3" s="51">
        <f>'0408'!$C$83</f>
        <v>0</v>
      </c>
      <c r="F3" s="63"/>
      <c r="G3" s="63"/>
      <c r="H3" s="51">
        <f>'0708'!$C$83</f>
        <v>0</v>
      </c>
      <c r="I3" s="51">
        <f>'0808'!$C$83</f>
        <v>0</v>
      </c>
      <c r="J3" s="63"/>
      <c r="K3" s="51">
        <f>'1008'!$C$83</f>
        <v>0</v>
      </c>
      <c r="L3" s="51">
        <f>'1108'!$C$83</f>
        <v>0</v>
      </c>
      <c r="M3" s="63"/>
      <c r="N3" s="63"/>
      <c r="O3" s="51">
        <f>'1408'!$C$83</f>
        <v>0</v>
      </c>
      <c r="P3" s="51">
        <f>'1508'!$C$83</f>
        <v>0</v>
      </c>
      <c r="Q3" s="51">
        <f>'1608'!$C$83</f>
        <v>0</v>
      </c>
      <c r="R3" s="51">
        <f>'1708'!$C$83</f>
        <v>0</v>
      </c>
      <c r="S3" s="51">
        <f>'1808'!$C$83</f>
        <v>0</v>
      </c>
      <c r="T3" s="63"/>
      <c r="U3" s="63"/>
      <c r="V3" s="51">
        <f>'2108'!$C$83</f>
        <v>0</v>
      </c>
      <c r="W3" s="51">
        <f>'2208'!$C$83</f>
        <v>0</v>
      </c>
      <c r="X3" s="51">
        <f>'2308'!$C$83</f>
        <v>2</v>
      </c>
      <c r="Y3" s="51">
        <f>'2408'!$C$83</f>
        <v>0</v>
      </c>
      <c r="Z3" s="51">
        <f>'2508'!$C$83</f>
        <v>0</v>
      </c>
      <c r="AA3" s="63"/>
      <c r="AB3" s="63"/>
      <c r="AC3" s="51">
        <f>'2808'!$C$83</f>
        <v>0</v>
      </c>
      <c r="AD3" s="51">
        <f>'0108'!$C$83</f>
        <v>0</v>
      </c>
      <c r="AE3" s="51">
        <f>'3008'!$C$83</f>
        <v>0</v>
      </c>
      <c r="AF3" s="51">
        <f>'3108'!$C$83</f>
        <v>0</v>
      </c>
    </row>
    <row r="4" spans="1:32">
      <c r="A4" s="51" t="s">
        <v>249</v>
      </c>
      <c r="B4" s="64">
        <f>1-B3/B2</f>
        <v>1</v>
      </c>
      <c r="C4" s="64">
        <f>1-C3/C2</f>
        <v>1</v>
      </c>
      <c r="D4" s="64">
        <f>1-D3/D2</f>
        <v>1</v>
      </c>
      <c r="E4" s="64">
        <f>1-E3/E2</f>
        <v>1</v>
      </c>
      <c r="F4" s="63"/>
      <c r="G4" s="63"/>
      <c r="H4" s="64">
        <f>1-H3/H2</f>
        <v>1</v>
      </c>
      <c r="I4" s="64">
        <f>1-I3/I2</f>
        <v>1</v>
      </c>
      <c r="J4" s="63"/>
      <c r="K4" s="64">
        <f t="shared" ref="K4:L4" si="0">1-K3/K2</f>
        <v>1</v>
      </c>
      <c r="L4" s="64">
        <f t="shared" si="0"/>
        <v>1</v>
      </c>
      <c r="M4" s="63"/>
      <c r="N4" s="63"/>
      <c r="O4" s="64">
        <f t="shared" ref="O4:P4" si="1">1-O3/O2</f>
        <v>1</v>
      </c>
      <c r="P4" s="64">
        <f t="shared" si="1"/>
        <v>1</v>
      </c>
      <c r="Q4" s="64">
        <f t="shared" ref="Q4:S4" si="2">1-Q3/Q2</f>
        <v>1</v>
      </c>
      <c r="R4" s="64">
        <f t="shared" si="2"/>
        <v>1</v>
      </c>
      <c r="S4" s="64">
        <f t="shared" si="2"/>
        <v>1</v>
      </c>
      <c r="T4" s="63"/>
      <c r="U4" s="63"/>
      <c r="V4" s="64">
        <f t="shared" ref="V4:Z4" si="3">1-V3/V2</f>
        <v>1</v>
      </c>
      <c r="W4" s="64">
        <f t="shared" si="3"/>
        <v>1</v>
      </c>
      <c r="X4" s="64">
        <f t="shared" si="3"/>
        <v>0.974683544303797</v>
      </c>
      <c r="Y4" s="64">
        <f t="shared" si="3"/>
        <v>1</v>
      </c>
      <c r="Z4" s="64">
        <f t="shared" si="3"/>
        <v>1</v>
      </c>
      <c r="AA4" s="63"/>
      <c r="AB4" s="63"/>
      <c r="AC4" s="64">
        <f t="shared" ref="AC4:AF4" si="4">1-AC3/AC2</f>
        <v>1</v>
      </c>
      <c r="AD4" s="64">
        <f t="shared" si="4"/>
        <v>1</v>
      </c>
      <c r="AE4" s="64">
        <f t="shared" si="4"/>
        <v>1</v>
      </c>
      <c r="AF4" s="64">
        <f t="shared" si="4"/>
        <v>1</v>
      </c>
    </row>
    <row r="5" spans="1:32">
      <c r="A5" s="51" t="s">
        <v>250</v>
      </c>
      <c r="B5" s="51">
        <f>'0108'!$C$85</f>
        <v>10</v>
      </c>
      <c r="C5" s="51">
        <f>'0208'!$C$85</f>
        <v>10</v>
      </c>
      <c r="D5" s="51">
        <f>'0308'!$C$85</f>
        <v>10</v>
      </c>
      <c r="E5" s="51">
        <f>'0408'!$C$85</f>
        <v>10</v>
      </c>
      <c r="F5" s="63"/>
      <c r="G5" s="63"/>
      <c r="H5" s="51">
        <f>'0708'!$C$85</f>
        <v>10</v>
      </c>
      <c r="I5" s="51">
        <f>'0808'!$C$85</f>
        <v>10</v>
      </c>
      <c r="J5" s="63"/>
      <c r="K5" s="51">
        <f>'1008'!$C$85</f>
        <v>10</v>
      </c>
      <c r="L5" s="51">
        <f>'1108'!$C$85</f>
        <v>10</v>
      </c>
      <c r="M5" s="63"/>
      <c r="N5" s="63"/>
      <c r="O5" s="51">
        <f>'1408'!$C$85</f>
        <v>10</v>
      </c>
      <c r="P5" s="51">
        <f>'1508'!$C$85</f>
        <v>10</v>
      </c>
      <c r="Q5" s="51">
        <f>'1608'!$C$85</f>
        <v>10</v>
      </c>
      <c r="R5" s="51">
        <f>'1708'!$C$85</f>
        <v>10</v>
      </c>
      <c r="S5" s="51">
        <f>'1808'!$C$85</f>
        <v>10</v>
      </c>
      <c r="T5" s="63"/>
      <c r="U5" s="63"/>
      <c r="V5" s="51">
        <f>'2108'!$C$85</f>
        <v>10</v>
      </c>
      <c r="W5" s="51">
        <f>'2208'!$C$85</f>
        <v>10</v>
      </c>
      <c r="X5" s="51">
        <f>'2308'!$C$85</f>
        <v>10</v>
      </c>
      <c r="Y5" s="51">
        <f>'2408'!$C$85</f>
        <v>10</v>
      </c>
      <c r="Z5" s="51">
        <f>'2508'!$C$85</f>
        <v>10</v>
      </c>
      <c r="AA5" s="63"/>
      <c r="AB5" s="63"/>
      <c r="AC5" s="51">
        <f>'2808'!$C$85</f>
        <v>10</v>
      </c>
      <c r="AD5" s="51">
        <f>'0108'!$C$85</f>
        <v>10</v>
      </c>
      <c r="AE5" s="51">
        <f>'3008'!$C$85</f>
        <v>10</v>
      </c>
      <c r="AF5" s="51">
        <f>'3108'!$C$85</f>
        <v>10</v>
      </c>
    </row>
    <row r="6" spans="1:32">
      <c r="A6" s="51" t="s">
        <v>251</v>
      </c>
      <c r="B6" s="51">
        <f>'0108'!$C$86</f>
        <v>0</v>
      </c>
      <c r="C6" s="51">
        <f>'0208'!$C$86</f>
        <v>4</v>
      </c>
      <c r="D6" s="51">
        <f>'0308'!$C$86</f>
        <v>0</v>
      </c>
      <c r="E6" s="51">
        <f>'0408'!$C$86</f>
        <v>0</v>
      </c>
      <c r="F6" s="63"/>
      <c r="G6" s="63"/>
      <c r="H6" s="51">
        <f>'0708'!$C$86</f>
        <v>4</v>
      </c>
      <c r="I6" s="51">
        <f>'0808'!$C$86</f>
        <v>0</v>
      </c>
      <c r="J6" s="63"/>
      <c r="K6" s="51">
        <f>'1008'!$C$86</f>
        <v>0</v>
      </c>
      <c r="L6" s="51">
        <f>'1108'!$C$86</f>
        <v>0</v>
      </c>
      <c r="M6" s="63"/>
      <c r="N6" s="63"/>
      <c r="O6" s="51">
        <f>'1408'!$C$86</f>
        <v>4</v>
      </c>
      <c r="P6" s="51">
        <f>'1508'!$C$86</f>
        <v>0</v>
      </c>
      <c r="Q6" s="51">
        <f>'1608'!$C$86</f>
        <v>0</v>
      </c>
      <c r="R6" s="51">
        <f>'1708'!$C$86</f>
        <v>0</v>
      </c>
      <c r="S6" s="51">
        <f>'1808'!$C$86</f>
        <v>0</v>
      </c>
      <c r="T6" s="63"/>
      <c r="U6" s="63"/>
      <c r="V6" s="51">
        <f>'2108'!$C$86</f>
        <v>0</v>
      </c>
      <c r="W6" s="51">
        <f>'2208'!$C$86</f>
        <v>0</v>
      </c>
      <c r="X6" s="51">
        <f>'2308'!$C$86</f>
        <v>0</v>
      </c>
      <c r="Y6" s="51">
        <f>'2408'!$C$86</f>
        <v>0</v>
      </c>
      <c r="Z6" s="51">
        <f>'2508'!$C$86</f>
        <v>0</v>
      </c>
      <c r="AA6" s="63"/>
      <c r="AB6" s="63"/>
      <c r="AC6" s="51">
        <f>'2808'!$C$86</f>
        <v>0</v>
      </c>
      <c r="AD6" s="51">
        <f>'0108'!$C$86</f>
        <v>0</v>
      </c>
      <c r="AE6" s="51">
        <f>'3008'!$C$86</f>
        <v>0</v>
      </c>
      <c r="AF6" s="51">
        <f>'3108'!$C$86</f>
        <v>0</v>
      </c>
    </row>
    <row r="7" spans="1:32">
      <c r="A7" s="51" t="s">
        <v>252</v>
      </c>
      <c r="B7" s="64">
        <f>1-B6/B5</f>
        <v>1</v>
      </c>
      <c r="C7" s="64">
        <f>1-C6/C5</f>
        <v>0.6</v>
      </c>
      <c r="D7" s="64">
        <f>1-D6/D5</f>
        <v>1</v>
      </c>
      <c r="E7" s="64">
        <f>1-E6/E5</f>
        <v>1</v>
      </c>
      <c r="F7" s="63"/>
      <c r="G7" s="63"/>
      <c r="H7" s="64">
        <f>1-H6/H5</f>
        <v>0.6</v>
      </c>
      <c r="I7" s="64">
        <f>1-I6/I5</f>
        <v>1</v>
      </c>
      <c r="J7" s="63"/>
      <c r="K7" s="64">
        <f t="shared" ref="K7:L7" si="5">1-K6/K5</f>
        <v>1</v>
      </c>
      <c r="L7" s="64">
        <f t="shared" si="5"/>
        <v>1</v>
      </c>
      <c r="M7" s="63"/>
      <c r="N7" s="63"/>
      <c r="O7" s="64">
        <f t="shared" ref="O7:P7" si="6">1-O6/O5</f>
        <v>0.6</v>
      </c>
      <c r="P7" s="64">
        <f t="shared" si="6"/>
        <v>1</v>
      </c>
      <c r="Q7" s="64">
        <f t="shared" ref="Q7:S7" si="7">1-Q6/Q5</f>
        <v>1</v>
      </c>
      <c r="R7" s="64">
        <f t="shared" si="7"/>
        <v>1</v>
      </c>
      <c r="S7" s="64">
        <f t="shared" si="7"/>
        <v>1</v>
      </c>
      <c r="T7" s="63"/>
      <c r="U7" s="63"/>
      <c r="V7" s="64">
        <f t="shared" ref="V7:Z7" si="8">1-V6/V5</f>
        <v>1</v>
      </c>
      <c r="W7" s="64">
        <f t="shared" si="8"/>
        <v>1</v>
      </c>
      <c r="X7" s="64">
        <f t="shared" si="8"/>
        <v>1</v>
      </c>
      <c r="Y7" s="64">
        <f t="shared" si="8"/>
        <v>1</v>
      </c>
      <c r="Z7" s="64">
        <f t="shared" si="8"/>
        <v>1</v>
      </c>
      <c r="AA7" s="63"/>
      <c r="AB7" s="63"/>
      <c r="AC7" s="64">
        <f t="shared" ref="AC7:AF7" si="9">1-AC6/AC5</f>
        <v>1</v>
      </c>
      <c r="AD7" s="64">
        <f t="shared" si="9"/>
        <v>1</v>
      </c>
      <c r="AE7" s="64">
        <f t="shared" si="9"/>
        <v>1</v>
      </c>
      <c r="AF7" s="64">
        <f t="shared" si="9"/>
        <v>1</v>
      </c>
    </row>
    <row r="9" spans="1:2">
      <c r="A9" s="65" t="s">
        <v>253</v>
      </c>
      <c r="B9" s="66"/>
    </row>
    <row r="10" spans="1:2">
      <c r="A10" s="65" t="s">
        <v>254</v>
      </c>
      <c r="B10" s="67">
        <v>45139</v>
      </c>
    </row>
    <row r="11" spans="1:2">
      <c r="A11" s="65" t="s">
        <v>255</v>
      </c>
      <c r="B11" s="67">
        <v>45174</v>
      </c>
    </row>
    <row r="17" spans="11:21"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2:21"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2:21">
      <c r="L19" s="3"/>
      <c r="M19" s="3"/>
      <c r="N19" s="3"/>
      <c r="O19" s="3"/>
      <c r="P19" s="3"/>
      <c r="Q19" s="3"/>
      <c r="R19" s="3"/>
      <c r="S19" s="3"/>
      <c r="T19" s="3"/>
      <c r="U19" s="3"/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Q87"/>
  <sheetViews>
    <sheetView zoomScale="90" zoomScaleNormal="90" workbookViewId="0">
      <pane xSplit="7" topLeftCell="H1" activePane="topRight" state="frozen"/>
      <selection/>
      <selection pane="topRight" activeCell="N68" sqref="N68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45163</v>
      </c>
      <c r="L2" s="26">
        <v>0.791666666666667</v>
      </c>
      <c r="M2" s="27">
        <v>45163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IF(N2="","",IF(M2-K$2&lt;3,"On time",IF((M2+N2-J2-K$2-3&lt;=0.0035),"On time",(M2+N2)-3-(K$2+J2))))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45163</v>
      </c>
      <c r="N3" s="28">
        <v>0.909722222222222</v>
      </c>
      <c r="O3" s="31"/>
      <c r="P3" s="30" t="str">
        <f>IF(N3="","",IF(M3-K$2&lt;3,"On time",IF((M3+N3-J3-K$2-3&lt;=0.0035),"On time",(M3+N3)-3-(K$2+J3))))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45163</v>
      </c>
      <c r="N4" s="28">
        <v>0.958333333333333</v>
      </c>
      <c r="O4" s="31"/>
      <c r="P4" s="30" t="str">
        <f>IF(N4="","",IF(M4-K$2&lt;3,"On time",IF((M4+N4-J4-K$2-3&lt;=0.0035),"On time",(M4+N4)-3-(K$2+J4))))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45163</v>
      </c>
      <c r="N5" s="28">
        <v>0.958333333333333</v>
      </c>
      <c r="O5" s="31"/>
      <c r="P5" s="30" t="str">
        <f>IF(N5="","",IF(M5-K$2&lt;3,"On time",IF((M5+N5-J5-K$2-3&lt;=0.0035),"On time",(M5+N5)-3-(K$2+J5))))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45163</v>
      </c>
      <c r="L6" s="26">
        <v>0.791666666666667</v>
      </c>
      <c r="M6" s="27">
        <v>45163</v>
      </c>
      <c r="N6" s="26">
        <v>0.829861111111111</v>
      </c>
      <c r="O6" s="29" t="str">
        <f>IF(L6="","",IF((L6-I6&lt;=0.0035),"On time",L6-I6))</f>
        <v>On time</v>
      </c>
      <c r="P6" s="30" t="str">
        <f t="shared" ref="P6:P15" si="0">IF(N6="","",IF(M6-K$6&lt;3,"On time",IF((M6+N6-J6-K$6-3&lt;=0.0035),"On time",(M6+N6)-3-(K$6+J6))))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45163</v>
      </c>
      <c r="N7" s="26">
        <v>0.857638888888889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45166</v>
      </c>
      <c r="N8" s="28">
        <v>0.197916666666667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45166</v>
      </c>
      <c r="N9" s="28">
        <v>0.138888888888889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45166</v>
      </c>
      <c r="N10" s="28">
        <v>0.138888888888889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45166</v>
      </c>
      <c r="N11" s="28">
        <v>0.0430555555555556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45166</v>
      </c>
      <c r="N12" s="28">
        <v>0.0430555555555556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45166</v>
      </c>
      <c r="N13" s="28">
        <v>0.00138888888888889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45163</v>
      </c>
      <c r="N14" s="28">
        <v>0.949305555555556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45163</v>
      </c>
      <c r="N15" s="28">
        <v>0.949305555555556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45163</v>
      </c>
      <c r="L16" s="34">
        <v>0.666666666666667</v>
      </c>
      <c r="M16" s="27">
        <v>45166</v>
      </c>
      <c r="N16" s="26">
        <v>0.345833333333333</v>
      </c>
      <c r="O16" s="29" t="str">
        <f>IF(L16="","",IF((L16-I16&lt;=0.0035),"On time",L16-I16))</f>
        <v>On time</v>
      </c>
      <c r="P16" s="30" t="str">
        <f>IF(N16="","",IF(M16-K$16:K$26&lt;3,"On time",IF((M16+N16-J16-K$16-3&lt;=0.0035),"On time",(M16+N16)-3-(K$16+J16))))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45166</v>
      </c>
      <c r="N17" s="26">
        <v>0.345833333333333</v>
      </c>
      <c r="O17" s="31"/>
      <c r="P17" s="30" t="str">
        <f t="shared" ref="P17:P26" si="1">IF(N17="","",IF(M17-K$16&lt;3,"On time",IF((M17+N17-J17-K$16-3&lt;=0.0035),"On time",(M17+N17)-3-(K$16+J17))))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45166</v>
      </c>
      <c r="N18" s="26">
        <v>0.409722222222222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45166</v>
      </c>
      <c r="N19" s="26">
        <v>0.381944444444444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45166</v>
      </c>
      <c r="N20" s="26">
        <v>0.416666666666667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45166</v>
      </c>
      <c r="N21" s="26">
        <v>0.476388888888889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45166</v>
      </c>
      <c r="N22" s="26">
        <v>0.206944444444444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45166</v>
      </c>
      <c r="N23" s="36">
        <v>0.117361111111111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45166</v>
      </c>
      <c r="N24" s="26">
        <v>0.439583333333333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45166</v>
      </c>
      <c r="N25" s="26">
        <v>0.358333333333333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45166</v>
      </c>
      <c r="N26" s="26">
        <v>0.358333333333333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45163</v>
      </c>
      <c r="L27" s="26">
        <v>0.770833333333333</v>
      </c>
      <c r="M27" s="27">
        <v>45166</v>
      </c>
      <c r="N27" s="26">
        <v>0.3125</v>
      </c>
      <c r="O27" s="29" t="str">
        <f>IF(L27="","",IF((L27-I27&lt;=0.0035),"On time",L27-I27))</f>
        <v>On time</v>
      </c>
      <c r="P27" s="30" t="str">
        <f>IF(N27="","",IF(M27-K$27&lt;3,"On time",IF((M27+N27-J27-K$27-3&lt;=0.0035),"On time",(M27+N27)-3-(K$27+J27))))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45166</v>
      </c>
      <c r="N28" s="26">
        <v>0.479166666666667</v>
      </c>
      <c r="O28" s="32"/>
      <c r="P28" s="30" t="str">
        <f>IF(N28="","",IF(M28-K$27&lt;3,"On time",IF((M28+N28-J28-K$27-3&lt;=0.0035),"On time",(M28+N28)-3-(K$27+J28))))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45163</v>
      </c>
      <c r="L29" s="43">
        <v>0.8125</v>
      </c>
      <c r="M29" s="27">
        <v>45166</v>
      </c>
      <c r="N29" s="26">
        <v>0.25</v>
      </c>
      <c r="O29" s="29" t="str">
        <f>IF(L29="","",IF((L29-I29&lt;=0.0035),"On time",L29-I29))</f>
        <v>On time</v>
      </c>
      <c r="P29" s="30" t="str">
        <f>IF(N29="","",IF(M29-K$29&lt;3,"On time",IF((M29+N29-J29-K$29-3&lt;=0.0035),"On time",(M29+N29)-3-(K$29+J29))))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45166</v>
      </c>
      <c r="N30" s="26">
        <v>0.1875</v>
      </c>
      <c r="O30" s="31"/>
      <c r="P30" s="30" t="str">
        <f t="shared" ref="P30:P42" si="2">IF(N30="","",IF(M30-K$29&lt;3,"On time",IF((M30+N30-J30-K$29-3&lt;=0.0035),"On time",(M30+N30)-3-(K$29+J30))))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45166</v>
      </c>
      <c r="N31" s="26">
        <v>0.140277777777778</v>
      </c>
      <c r="O31" s="31"/>
      <c r="P31" s="30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45166</v>
      </c>
      <c r="N32" s="26">
        <v>0.140277777777778</v>
      </c>
      <c r="O32" s="31"/>
      <c r="P32" s="30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45166</v>
      </c>
      <c r="N33" s="26">
        <v>0.21875</v>
      </c>
      <c r="O33" s="31"/>
      <c r="P33" s="30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45166</v>
      </c>
      <c r="N34" s="26">
        <v>0.333333333333333</v>
      </c>
      <c r="O34" s="31"/>
      <c r="P34" s="30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45166</v>
      </c>
      <c r="N35" s="26">
        <v>0.333333333333333</v>
      </c>
      <c r="O35" s="31"/>
      <c r="P35" s="30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45166</v>
      </c>
      <c r="N36" s="26">
        <v>0.3125</v>
      </c>
      <c r="O36" s="31"/>
      <c r="P36" s="30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45166</v>
      </c>
      <c r="N37" s="26">
        <v>0.350694444444444</v>
      </c>
      <c r="O37" s="31"/>
      <c r="P37" s="30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45166</v>
      </c>
      <c r="N38" s="26">
        <v>0.352777777777778</v>
      </c>
      <c r="O38" s="31"/>
      <c r="P38" s="30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45166</v>
      </c>
      <c r="N39" s="26">
        <v>0.519444444444444</v>
      </c>
      <c r="O39" s="31"/>
      <c r="P39" s="30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45166</v>
      </c>
      <c r="N40" s="26">
        <v>0.416666666666667</v>
      </c>
      <c r="O40" s="31"/>
      <c r="P40" s="30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45166</v>
      </c>
      <c r="N41" s="26">
        <v>0.447916666666667</v>
      </c>
      <c r="O41" s="31"/>
      <c r="P41" s="30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45166</v>
      </c>
      <c r="N42" s="26">
        <v>0.416666666666667</v>
      </c>
      <c r="O42" s="32"/>
      <c r="P42" s="30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45163</v>
      </c>
      <c r="L43" s="26">
        <v>0.8125</v>
      </c>
      <c r="M43" s="27">
        <v>45166</v>
      </c>
      <c r="N43" s="26">
        <v>0.191666666666667</v>
      </c>
      <c r="O43" s="38" t="str">
        <f>IF(L43="","",IF((L43-I43&lt;=0.0035),"On time",L43-I43))</f>
        <v>On time</v>
      </c>
      <c r="P43" s="39" t="str">
        <f>IF(N43="","",IF(M43-K$43&lt;3,"On time",IF((M43+N43-J43-K$43-3&lt;=0.0035),"On time",(M43+N43)-3-(K$43+J43))))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45166</v>
      </c>
      <c r="N44" s="26">
        <v>0.339583333333333</v>
      </c>
      <c r="O44" s="38"/>
      <c r="P44" s="39" t="str">
        <f t="shared" ref="P44:P46" si="3">IF(N44="","",IF(M44-K$43&lt;3,"On time",IF((M44+N44-J44-K$43-3&lt;=0.0035),"On time",(M44+N44)-3-(K$43+J44))))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45166</v>
      </c>
      <c r="N45" s="26">
        <v>0.339583333333333</v>
      </c>
      <c r="O45" s="38"/>
      <c r="P45" s="39" t="str">
        <f t="shared" si="3"/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/>
      <c r="N46" s="26"/>
      <c r="O46" s="38"/>
      <c r="P46" s="39" t="str">
        <f t="shared" si="3"/>
        <v/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45163</v>
      </c>
      <c r="L47" s="26">
        <v>0.8125</v>
      </c>
      <c r="M47" s="27">
        <v>45166</v>
      </c>
      <c r="N47" s="26">
        <v>0.15625</v>
      </c>
      <c r="O47" s="29" t="str">
        <f>IF(L47="","",IF((L47-I47&lt;=0.0035),"On time",L47-I47))</f>
        <v>On time</v>
      </c>
      <c r="P47" s="39" t="str">
        <f>IF(N47="","",IF(M47-K$47&lt;3,"On time",IF((M47+N47-J47-K$47-3&lt;=0.0035),"On time",(M47+N47)-3-(K$47+J47))))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45166</v>
      </c>
      <c r="N48" s="26">
        <v>0.15625</v>
      </c>
      <c r="O48" s="31"/>
      <c r="P48" s="39" t="str">
        <f t="shared" ref="P48:P50" si="4">IF(N48="","",IF(M48-K$47&lt;3,"On time",IF((M48+N48-J48-K$47-3&lt;=0.0035),"On time",(M48+N48)-3-(K$47+J48))))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45166</v>
      </c>
      <c r="N49" s="26">
        <v>0.25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45166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45166</v>
      </c>
      <c r="N51" s="26">
        <v>0.333333333333333</v>
      </c>
      <c r="O51" s="32"/>
      <c r="P51" s="39" t="str">
        <f>IF(N50="","",IF(M50-K$47&lt;3,"On time",IF((M50+N50-J50-K$47-3&lt;=0.0035),"On time",(M50+N50)-3-(K$47+J50))))</f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45163</v>
      </c>
      <c r="L52" s="34">
        <v>0.8125</v>
      </c>
      <c r="M52" s="27">
        <v>45166</v>
      </c>
      <c r="N52" s="26">
        <v>0.354166666666667</v>
      </c>
      <c r="O52" s="29" t="str">
        <f>IF(L52="","",IF((L52-I52&lt;=0.0035),"On time",L52-I52))</f>
        <v>On time</v>
      </c>
      <c r="P52" s="39" t="str">
        <f>IF(N52="","",IF(M52-K$52&lt;3,"On time",IF((M52+N52-J52-K$52-3&lt;=0.0035),"On time",(M52+N52)-3-(K$52+J52))))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45166</v>
      </c>
      <c r="N53" s="26">
        <v>0.368055555555556</v>
      </c>
      <c r="O53" s="31"/>
      <c r="P53" s="39" t="str">
        <f t="shared" ref="P53:P63" si="5">IF(N53="","",IF(M53-K$52&lt;3,"On time",IF((M53+N53-J53-K$52-3&lt;=0.0035),"On time",(M53+N53)-3-(K$52+J53))))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45166</v>
      </c>
      <c r="N54" s="26">
        <v>0.333333333333333</v>
      </c>
      <c r="O54" s="31"/>
      <c r="P54" s="39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45166</v>
      </c>
      <c r="N55" s="26">
        <v>0.423611111111111</v>
      </c>
      <c r="O55" s="31"/>
      <c r="P55" s="39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45166</v>
      </c>
      <c r="N56" s="26">
        <v>0.423611111111111</v>
      </c>
      <c r="O56" s="31"/>
      <c r="P56" s="39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45166</v>
      </c>
      <c r="N57" s="26">
        <v>0.302083333333333</v>
      </c>
      <c r="O57" s="31"/>
      <c r="P57" s="39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45166</v>
      </c>
      <c r="N58" s="26">
        <v>0.45625</v>
      </c>
      <c r="O58" s="31"/>
      <c r="P58" s="39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45166</v>
      </c>
      <c r="N59" s="26">
        <v>0.45625</v>
      </c>
      <c r="O59" s="31"/>
      <c r="P59" s="39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45166</v>
      </c>
      <c r="N60" s="26">
        <v>0.260416666666667</v>
      </c>
      <c r="O60" s="31"/>
      <c r="P60" s="39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45166</v>
      </c>
      <c r="N61" s="26">
        <v>0.486111111111111</v>
      </c>
      <c r="O61" s="31"/>
      <c r="P61" s="39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45166</v>
      </c>
      <c r="N62" s="26">
        <v>0.3125</v>
      </c>
      <c r="O62" s="31"/>
      <c r="P62" s="39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45166</v>
      </c>
      <c r="N63" s="26">
        <v>0.229166666666667</v>
      </c>
      <c r="O63" s="32"/>
      <c r="P63" s="39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45163</v>
      </c>
      <c r="L64" s="34">
        <v>0.708333333333333</v>
      </c>
      <c r="M64" s="27">
        <v>45166</v>
      </c>
      <c r="N64" s="26">
        <v>0.538194444444444</v>
      </c>
      <c r="O64" s="29" t="str">
        <f>IF(L64="","",IF((L64-I64&lt;=0.0035),"On time",L64-I64))</f>
        <v>On time</v>
      </c>
      <c r="P64" s="30" t="str">
        <f t="shared" ref="P64:P69" si="6">IF(N64="","",IF(M64-K$64&lt;3,"On time",IF((M64+N64-J64-K$64-3&lt;=0.0035),"On time",(M64+N64)-3-(K$64+J64))))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45166</v>
      </c>
      <c r="N65" s="26">
        <v>0.5</v>
      </c>
      <c r="O65" s="31"/>
      <c r="P65" s="30" t="str">
        <f t="shared" si="6"/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45166</v>
      </c>
      <c r="N66" s="26">
        <v>0.5</v>
      </c>
      <c r="O66" s="31"/>
      <c r="P66" s="30" t="str">
        <f t="shared" si="6"/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45166</v>
      </c>
      <c r="N67" s="26">
        <v>0.5</v>
      </c>
      <c r="O67" s="31"/>
      <c r="P67" s="30" t="str">
        <f t="shared" si="6"/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45166</v>
      </c>
      <c r="N68" s="26">
        <v>0.294444444444444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45166</v>
      </c>
      <c r="N69" s="26">
        <v>0.322916666666667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45166</v>
      </c>
      <c r="N70" s="26">
        <v>0.309722222222222</v>
      </c>
      <c r="O70" s="31"/>
      <c r="P70" s="30" t="str">
        <f t="shared" ref="P70:P72" si="7">IF(N70="","",IF(M70-K$64&lt;3,"On time",IF((M70+N70-J70-K$64-3&lt;=0.0035),"On time",(M70+N70)-3-(K$64+J70))))</f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45166</v>
      </c>
      <c r="N71" s="26">
        <v>0.451388888888889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45166</v>
      </c>
      <c r="N72" s="26">
        <v>0.3125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45163</v>
      </c>
      <c r="L73" s="34">
        <v>0.666666666666667</v>
      </c>
      <c r="M73" s="27">
        <v>45166</v>
      </c>
      <c r="N73" s="26">
        <v>0.229166666666667</v>
      </c>
      <c r="O73" s="29" t="str">
        <f>IF(L73="","",IF((L73-I73&lt;=0.0035),"On time",L73-I73))</f>
        <v>On time</v>
      </c>
      <c r="P73" s="30" t="str">
        <f>IF(N73="","",IF(M73-K$73&lt;3,"On time",IF((M73+N73-J73-K$73-3&lt;=0.0035),"On time",(M73+N73)-3-(K$73+J73))))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45166</v>
      </c>
      <c r="N74" s="26">
        <v>0.229166666666667</v>
      </c>
      <c r="O74" s="31"/>
      <c r="P74" s="30" t="str">
        <f t="shared" ref="P74:P80" si="8">IF(N74="","",IF(M74-K$73&lt;3,"On time",IF((M74+N74-J74-K$73-3&lt;=0.0035),"On time",(M74+N74)-3-(K$73+J74))))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45166</v>
      </c>
      <c r="N75" s="26">
        <v>0.21875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45166</v>
      </c>
      <c r="N76" s="36">
        <v>0.288194444444444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45166</v>
      </c>
      <c r="N77" s="36">
        <v>0.288194444444444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45166</v>
      </c>
      <c r="N78" s="36">
        <v>0.288194444444444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45166</v>
      </c>
      <c r="N79" s="26">
        <v>0.288194444444444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45166</v>
      </c>
      <c r="N80" s="26">
        <v>0.288194444444444</v>
      </c>
      <c r="O80" s="32"/>
      <c r="P80" s="30" t="str">
        <f t="shared" si="8"/>
        <v>On time</v>
      </c>
      <c r="Q80" s="51"/>
    </row>
    <row r="82" spans="1:3">
      <c r="A82" s="4" t="s">
        <v>247</v>
      </c>
      <c r="B82" s="4"/>
      <c r="C82" s="3">
        <f>COUNT(N2:N80)</f>
        <v>78</v>
      </c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workbookViewId="0">
      <pane xSplit="7" topLeftCell="H1" activePane="topRight" state="frozen"/>
      <selection/>
      <selection pane="topRight" activeCell="M15" sqref="M15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45166</v>
      </c>
      <c r="L2" s="26">
        <v>0.791666666666667</v>
      </c>
      <c r="M2" s="27">
        <v>45166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45166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45166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45166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45166</v>
      </c>
      <c r="L6" s="26">
        <v>0.791666666666667</v>
      </c>
      <c r="M6" s="27">
        <v>45166</v>
      </c>
      <c r="N6" s="26">
        <v>0.829861111111111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45166</v>
      </c>
      <c r="N7" s="26">
        <v>0.858333333333333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45167</v>
      </c>
      <c r="N8" s="28">
        <v>0.217361111111111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45167</v>
      </c>
      <c r="N9" s="28">
        <v>0.15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45167</v>
      </c>
      <c r="N10" s="28">
        <v>0.15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45167</v>
      </c>
      <c r="N11" s="28">
        <v>0.0597222222222222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45167</v>
      </c>
      <c r="N12" s="28">
        <v>0.0597222222222222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45167</v>
      </c>
      <c r="N13" s="28">
        <v>0.01875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45166</v>
      </c>
      <c r="N14" s="28">
        <v>0.952777777777778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45166</v>
      </c>
      <c r="N15" s="28">
        <v>0.952777777777778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46">
        <v>0.666666666666667</v>
      </c>
      <c r="J16" s="24">
        <v>0.5</v>
      </c>
      <c r="K16" s="33">
        <v>45166</v>
      </c>
      <c r="L16" s="34">
        <v>0.666666666666667</v>
      </c>
      <c r="M16" s="27">
        <v>45167</v>
      </c>
      <c r="N16" s="36">
        <v>0.376388888888889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40"/>
      <c r="J17" s="24">
        <v>0.5</v>
      </c>
      <c r="K17" s="35"/>
      <c r="L17" s="35"/>
      <c r="M17" s="27">
        <v>45167</v>
      </c>
      <c r="N17" s="36">
        <v>0.376388888888889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40"/>
      <c r="J18" s="24">
        <v>0.541666666666667</v>
      </c>
      <c r="K18" s="35"/>
      <c r="L18" s="35"/>
      <c r="M18" s="27">
        <v>45167</v>
      </c>
      <c r="N18" s="36">
        <v>0.438888888888889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40"/>
      <c r="J19" s="24">
        <v>0.541666666666667</v>
      </c>
      <c r="K19" s="35"/>
      <c r="L19" s="35"/>
      <c r="M19" s="27">
        <v>45167</v>
      </c>
      <c r="N19" s="26">
        <v>0.392361111111111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40"/>
      <c r="J20" s="24">
        <v>0.541666666666667</v>
      </c>
      <c r="K20" s="35"/>
      <c r="L20" s="35"/>
      <c r="M20" s="27">
        <v>45167</v>
      </c>
      <c r="N20" s="26">
        <v>0.430555555555556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40"/>
      <c r="J21" s="24">
        <v>0.645833333333333</v>
      </c>
      <c r="K21" s="35"/>
      <c r="L21" s="35"/>
      <c r="M21" s="27">
        <v>45167</v>
      </c>
      <c r="N21" s="26">
        <v>0.486111111111111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40"/>
      <c r="J22" s="24">
        <v>0.666666666666667</v>
      </c>
      <c r="K22" s="35"/>
      <c r="L22" s="35"/>
      <c r="M22" s="27">
        <v>45167</v>
      </c>
      <c r="N22" s="26">
        <v>0.215277777777778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40"/>
      <c r="J23" s="24">
        <v>0.583333333333333</v>
      </c>
      <c r="K23" s="35"/>
      <c r="L23" s="35"/>
      <c r="M23" s="27">
        <v>45167</v>
      </c>
      <c r="N23" s="36">
        <v>0.138888888888889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40"/>
      <c r="J24" s="24">
        <v>0.5625</v>
      </c>
      <c r="K24" s="35"/>
      <c r="L24" s="35"/>
      <c r="M24" s="27">
        <v>45167</v>
      </c>
      <c r="N24" s="26">
        <v>0.4375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40"/>
      <c r="J25" s="24">
        <v>0.520833333333333</v>
      </c>
      <c r="K25" s="35"/>
      <c r="L25" s="35"/>
      <c r="M25" s="27">
        <v>45167</v>
      </c>
      <c r="N25" s="26">
        <v>0.358333333333333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41"/>
      <c r="J26" s="24">
        <v>0.520833333333333</v>
      </c>
      <c r="K26" s="37"/>
      <c r="L26" s="37"/>
      <c r="M26" s="27">
        <v>45167</v>
      </c>
      <c r="N26" s="26">
        <v>0.358333333333333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45166</v>
      </c>
      <c r="L27" s="26">
        <v>0.770833333333333</v>
      </c>
      <c r="M27" s="27">
        <v>45167</v>
      </c>
      <c r="N27" s="26">
        <v>0.3125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45167</v>
      </c>
      <c r="N28" s="26">
        <v>0.479166666666667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6">
        <v>0.8125</v>
      </c>
      <c r="J29" s="24">
        <v>0.270833333333333</v>
      </c>
      <c r="K29" s="54">
        <v>45166</v>
      </c>
      <c r="L29" s="28">
        <v>0.8125</v>
      </c>
      <c r="M29" s="27">
        <v>45167</v>
      </c>
      <c r="N29" s="26">
        <v>0.270833333333333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55"/>
      <c r="L30" s="55"/>
      <c r="M30" s="27">
        <v>45167</v>
      </c>
      <c r="N30" s="26">
        <v>0.177083333333333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55"/>
      <c r="L31" s="55"/>
      <c r="M31" s="27">
        <v>45167</v>
      </c>
      <c r="N31" s="26">
        <v>0.375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55"/>
      <c r="L32" s="55"/>
      <c r="M32" s="27">
        <v>45167</v>
      </c>
      <c r="N32" s="26">
        <v>0.375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55"/>
      <c r="L33" s="55"/>
      <c r="M33" s="27">
        <v>45167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55"/>
      <c r="L34" s="55"/>
      <c r="M34" s="27">
        <v>45167</v>
      </c>
      <c r="N34" s="26">
        <v>0.177083333333333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55"/>
      <c r="L35" s="55"/>
      <c r="M35" s="27">
        <v>45167</v>
      </c>
      <c r="N35" s="26">
        <v>0.333333333333333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55"/>
      <c r="L36" s="55"/>
      <c r="M36" s="27">
        <v>45167</v>
      </c>
      <c r="N36" s="26">
        <v>0.3125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55"/>
      <c r="L37" s="55"/>
      <c r="M37" s="27">
        <v>45167</v>
      </c>
      <c r="N37" s="26">
        <v>0.350694444444444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55"/>
      <c r="L38" s="55"/>
      <c r="M38" s="27">
        <v>45167</v>
      </c>
      <c r="N38" s="26">
        <v>0.352777777777778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55"/>
      <c r="L39" s="55"/>
      <c r="M39" s="27">
        <v>45167</v>
      </c>
      <c r="N39" s="26">
        <v>0.519444444444444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55"/>
      <c r="L40" s="55"/>
      <c r="M40" s="27">
        <v>45167</v>
      </c>
      <c r="N40" s="26">
        <v>0.416666666666667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55"/>
      <c r="L41" s="55"/>
      <c r="M41" s="27">
        <v>45167</v>
      </c>
      <c r="N41" s="26">
        <v>0.420138888888889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56"/>
      <c r="L42" s="56"/>
      <c r="M42" s="27">
        <v>45167</v>
      </c>
      <c r="N42" s="26">
        <v>0.416666666666667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45166</v>
      </c>
      <c r="L43" s="26">
        <v>0.8125</v>
      </c>
      <c r="M43" s="27">
        <v>45167</v>
      </c>
      <c r="N43" s="26">
        <v>0.191666666666667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45167</v>
      </c>
      <c r="N44" s="26">
        <v>0.339583333333333</v>
      </c>
      <c r="O44" s="38"/>
      <c r="P44" s="39" t="str">
        <f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45167</v>
      </c>
      <c r="N45" s="26">
        <v>0.339583333333333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/>
      <c r="N46" s="26"/>
      <c r="O46" s="38"/>
      <c r="P46" s="39" t="str">
        <f t="shared" si="3"/>
        <v/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24">
        <v>0.8125</v>
      </c>
      <c r="J47" s="24">
        <v>0.229166666666667</v>
      </c>
      <c r="K47" s="25">
        <v>45166</v>
      </c>
      <c r="L47" s="26">
        <v>0.8125</v>
      </c>
      <c r="M47" s="27">
        <v>45167</v>
      </c>
      <c r="N47" s="26">
        <v>0.145833333333333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24"/>
      <c r="J48" s="24">
        <v>0.260416666666667</v>
      </c>
      <c r="K48" s="25"/>
      <c r="L48" s="26"/>
      <c r="M48" s="27">
        <v>45167</v>
      </c>
      <c r="N48" s="26">
        <v>0.145833333333333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24"/>
      <c r="J49" s="24">
        <v>0.3125</v>
      </c>
      <c r="K49" s="25"/>
      <c r="L49" s="26"/>
      <c r="M49" s="27">
        <v>45167</v>
      </c>
      <c r="N49" s="26">
        <v>0.25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24"/>
      <c r="J50" s="24">
        <v>0.333333333333333</v>
      </c>
      <c r="K50" s="25"/>
      <c r="L50" s="26"/>
      <c r="M50" s="27">
        <v>45167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24"/>
      <c r="J51" s="24">
        <v>0.375</v>
      </c>
      <c r="K51" s="25"/>
      <c r="L51" s="26"/>
      <c r="M51" s="27">
        <v>45167</v>
      </c>
      <c r="N51" s="26">
        <v>0.333333333333333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24">
        <v>0.8125</v>
      </c>
      <c r="J52" s="41">
        <v>0.354166666666667</v>
      </c>
      <c r="K52" s="35">
        <v>45166</v>
      </c>
      <c r="L52" s="49">
        <v>0.8125</v>
      </c>
      <c r="M52" s="27">
        <v>45167</v>
      </c>
      <c r="N52" s="26">
        <v>0.354166666666667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7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24"/>
      <c r="J53" s="24">
        <v>0.375</v>
      </c>
      <c r="K53" s="35"/>
      <c r="L53" s="49"/>
      <c r="M53" s="27">
        <v>45167</v>
      </c>
      <c r="N53" s="26">
        <v>0.368055555555556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24"/>
      <c r="J54" s="24">
        <v>0.4375</v>
      </c>
      <c r="K54" s="35"/>
      <c r="L54" s="49"/>
      <c r="M54" s="27">
        <v>45167</v>
      </c>
      <c r="N54" s="26">
        <v>0.333333333333333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24"/>
      <c r="J55" s="24">
        <v>0.479166666666667</v>
      </c>
      <c r="K55" s="35"/>
      <c r="L55" s="49"/>
      <c r="M55" s="27">
        <v>45167</v>
      </c>
      <c r="N55" s="26">
        <v>0.423611111111111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24"/>
      <c r="J56" s="24">
        <v>0.479166666666667</v>
      </c>
      <c r="K56" s="35"/>
      <c r="L56" s="49"/>
      <c r="M56" s="27">
        <v>45167</v>
      </c>
      <c r="N56" s="26">
        <v>0.423611111111111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24"/>
      <c r="J57" s="24">
        <v>0.333333333333333</v>
      </c>
      <c r="K57" s="35"/>
      <c r="L57" s="49"/>
      <c r="M57" s="27">
        <v>45167</v>
      </c>
      <c r="N57" s="26">
        <v>0.302083333333333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24"/>
      <c r="J58" s="24">
        <v>0.5</v>
      </c>
      <c r="K58" s="35"/>
      <c r="L58" s="49"/>
      <c r="M58" s="27">
        <v>45167</v>
      </c>
      <c r="N58" s="26">
        <v>0.45625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24"/>
      <c r="J59" s="24">
        <v>0.5</v>
      </c>
      <c r="K59" s="35"/>
      <c r="L59" s="49"/>
      <c r="M59" s="27">
        <v>45167</v>
      </c>
      <c r="N59" s="26">
        <v>0.45625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24"/>
      <c r="J60" s="24">
        <v>0.5625</v>
      </c>
      <c r="K60" s="35"/>
      <c r="L60" s="49"/>
      <c r="M60" s="27">
        <v>45167</v>
      </c>
      <c r="N60" s="26">
        <v>0.25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24"/>
      <c r="J61" s="24">
        <v>0.583333333333333</v>
      </c>
      <c r="K61" s="35"/>
      <c r="L61" s="49"/>
      <c r="M61" s="27">
        <v>45167</v>
      </c>
      <c r="N61" s="26">
        <v>0.486111111111111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24"/>
      <c r="J62" s="24">
        <v>0.416666666666667</v>
      </c>
      <c r="K62" s="35"/>
      <c r="L62" s="49"/>
      <c r="M62" s="27">
        <v>45167</v>
      </c>
      <c r="N62" s="26">
        <v>0.3125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24"/>
      <c r="J63" s="24">
        <v>0.25</v>
      </c>
      <c r="K63" s="37"/>
      <c r="L63" s="44"/>
      <c r="M63" s="27">
        <v>45166</v>
      </c>
      <c r="N63" s="26">
        <v>0.9375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46">
        <v>0.708333333333333</v>
      </c>
      <c r="J64" s="24">
        <v>0.625</v>
      </c>
      <c r="K64" s="33">
        <v>45166</v>
      </c>
      <c r="L64" s="34">
        <v>0.708333333333333</v>
      </c>
      <c r="M64" s="27">
        <v>45167</v>
      </c>
      <c r="N64" s="26">
        <v>0.538194444444444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40"/>
      <c r="J65" s="24">
        <v>0.625</v>
      </c>
      <c r="K65" s="35"/>
      <c r="L65" s="35"/>
      <c r="M65" s="27">
        <v>45167</v>
      </c>
      <c r="N65" s="26">
        <v>0.5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40"/>
      <c r="J66" s="24">
        <v>0.625</v>
      </c>
      <c r="K66" s="35"/>
      <c r="L66" s="35"/>
      <c r="M66" s="27">
        <v>45167</v>
      </c>
      <c r="N66" s="26">
        <v>0.5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40"/>
      <c r="J67" s="24">
        <v>0.625</v>
      </c>
      <c r="K67" s="35"/>
      <c r="L67" s="35"/>
      <c r="M67" s="27">
        <v>45167</v>
      </c>
      <c r="N67" s="26">
        <v>0.5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40"/>
      <c r="J68" s="24">
        <v>0.583333333333333</v>
      </c>
      <c r="K68" s="35"/>
      <c r="L68" s="35"/>
      <c r="M68" s="27">
        <v>45167</v>
      </c>
      <c r="N68" s="26">
        <v>0.294444444444444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40"/>
      <c r="J69" s="24">
        <v>0.625</v>
      </c>
      <c r="K69" s="35"/>
      <c r="L69" s="35"/>
      <c r="M69" s="27">
        <v>45167</v>
      </c>
      <c r="N69" s="26">
        <v>0.322916666666667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40"/>
      <c r="J70" s="24">
        <v>0.5</v>
      </c>
      <c r="K70" s="35"/>
      <c r="L70" s="35"/>
      <c r="M70" s="27">
        <v>45167</v>
      </c>
      <c r="N70" s="26">
        <v>0.309722222222222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40"/>
      <c r="J71" s="24">
        <v>0.5</v>
      </c>
      <c r="K71" s="35"/>
      <c r="L71" s="35"/>
      <c r="M71" s="27">
        <v>45167</v>
      </c>
      <c r="N71" s="26">
        <v>0.451388888888889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41"/>
      <c r="J72" s="24">
        <v>0.541666666666667</v>
      </c>
      <c r="K72" s="37"/>
      <c r="L72" s="37"/>
      <c r="M72" s="27">
        <v>45167</v>
      </c>
      <c r="N72" s="26">
        <v>0.3125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46">
        <v>0.666666666666667</v>
      </c>
      <c r="J73" s="24">
        <v>0.416666666666667</v>
      </c>
      <c r="K73" s="33">
        <v>45166</v>
      </c>
      <c r="L73" s="34">
        <v>0.666666666666667</v>
      </c>
      <c r="M73" s="27">
        <v>45167</v>
      </c>
      <c r="N73" s="26">
        <v>0.229166666666667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40"/>
      <c r="J74" s="24">
        <v>0.416666666666667</v>
      </c>
      <c r="K74" s="35"/>
      <c r="L74" s="35"/>
      <c r="M74" s="27">
        <v>45167</v>
      </c>
      <c r="N74" s="26">
        <v>0.229166666666667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40"/>
      <c r="J75" s="24">
        <v>0.354166666666667</v>
      </c>
      <c r="K75" s="35"/>
      <c r="L75" s="35"/>
      <c r="M75" s="27">
        <v>45167</v>
      </c>
      <c r="N75" s="26">
        <v>0.21875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40"/>
      <c r="J76" s="24">
        <v>0.354166666666667</v>
      </c>
      <c r="K76" s="35"/>
      <c r="L76" s="35"/>
      <c r="M76" s="27">
        <v>45167</v>
      </c>
      <c r="N76" s="36">
        <v>0.288194444444444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40"/>
      <c r="J77" s="24">
        <v>0.458333333333333</v>
      </c>
      <c r="K77" s="35"/>
      <c r="L77" s="35"/>
      <c r="M77" s="27">
        <v>45167</v>
      </c>
      <c r="N77" s="36">
        <v>0.288194444444444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40"/>
      <c r="J78" s="24">
        <v>0.458333333333333</v>
      </c>
      <c r="K78" s="35"/>
      <c r="L78" s="35"/>
      <c r="M78" s="27">
        <v>45167</v>
      </c>
      <c r="N78" s="36">
        <v>0.288194444444444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40"/>
      <c r="J79" s="24">
        <v>0.625</v>
      </c>
      <c r="K79" s="35"/>
      <c r="L79" s="35"/>
      <c r="M79" s="27">
        <v>45167</v>
      </c>
      <c r="N79" s="26">
        <v>0.288194444444444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41"/>
      <c r="J80" s="24">
        <v>0.625</v>
      </c>
      <c r="K80" s="37"/>
      <c r="L80" s="37"/>
      <c r="M80" s="27">
        <v>45167</v>
      </c>
      <c r="N80" s="26">
        <v>0.288194444444444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J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$1:N$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topLeftCell="A49" workbookViewId="0">
      <pane xSplit="7" topLeftCell="H1" activePane="topRight" state="frozen"/>
      <selection/>
      <selection pane="topRight" activeCell="N72" sqref="N72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45167</v>
      </c>
      <c r="L2" s="26">
        <v>0.791666666666667</v>
      </c>
      <c r="M2" s="27">
        <v>45167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45167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45167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45167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45167</v>
      </c>
      <c r="L6" s="26">
        <v>0.791666666666667</v>
      </c>
      <c r="M6" s="27">
        <v>45167</v>
      </c>
      <c r="N6" s="26">
        <v>0.833333333333333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45167</v>
      </c>
      <c r="N7" s="26">
        <v>0.861111111111111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45168</v>
      </c>
      <c r="N8" s="28">
        <v>0.211805555555556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45168</v>
      </c>
      <c r="N9" s="28">
        <v>0.15625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45168</v>
      </c>
      <c r="N10" s="28">
        <v>0.15625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45168</v>
      </c>
      <c r="N11" s="28">
        <v>0.0534722222222222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45168</v>
      </c>
      <c r="N12" s="28">
        <v>0.0534722222222222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45168</v>
      </c>
      <c r="N13" s="28">
        <v>0.0118055555555556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45167</v>
      </c>
      <c r="N14" s="28">
        <v>0.95625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45167</v>
      </c>
      <c r="N15" s="28">
        <v>0.95625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45167</v>
      </c>
      <c r="L16" s="34">
        <v>0.666666666666667</v>
      </c>
      <c r="M16" s="27">
        <v>45168</v>
      </c>
      <c r="N16" s="26">
        <v>0.391666666666667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45168</v>
      </c>
      <c r="N17" s="26">
        <v>0.391666666666667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45168</v>
      </c>
      <c r="N18" s="26">
        <v>0.420138888888889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45168</v>
      </c>
      <c r="N19" s="26">
        <v>0.420138888888889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45168</v>
      </c>
      <c r="N20" s="26">
        <v>0.4375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45168</v>
      </c>
      <c r="N21" s="26">
        <v>0.506944444444444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45168</v>
      </c>
      <c r="N22" s="26">
        <v>0.258333333333333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45168</v>
      </c>
      <c r="N23" s="36">
        <v>0.173611111111111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45168</v>
      </c>
      <c r="N24" s="26">
        <v>0.463888888888889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45168</v>
      </c>
      <c r="N25" s="26">
        <v>0.383333333333333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45168</v>
      </c>
      <c r="N26" s="26">
        <v>0.383333333333333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45167</v>
      </c>
      <c r="L27" s="26">
        <v>0.770833333333333</v>
      </c>
      <c r="M27" s="27">
        <v>45168</v>
      </c>
      <c r="N27" s="26">
        <v>0.3125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45168</v>
      </c>
      <c r="N28" s="26">
        <v>0.458333333333333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45167</v>
      </c>
      <c r="L29" s="43">
        <v>0.8125</v>
      </c>
      <c r="M29" s="27">
        <v>45168</v>
      </c>
      <c r="N29" s="26">
        <v>0.169444444444444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45168</v>
      </c>
      <c r="N30" s="26">
        <v>0.263888888888889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45168</v>
      </c>
      <c r="N31" s="26">
        <v>0.145833333333333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45168</v>
      </c>
      <c r="N32" s="26">
        <v>0.145833333333333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45168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45168</v>
      </c>
      <c r="N34" s="26">
        <v>0.354166666666667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45168</v>
      </c>
      <c r="N35" s="26">
        <v>0.333333333333333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45168</v>
      </c>
      <c r="N36" s="26">
        <v>0.434027777777778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45168</v>
      </c>
      <c r="N37" s="26">
        <v>0.340277777777778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45168</v>
      </c>
      <c r="N38" s="26">
        <v>0.388888888888889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45168</v>
      </c>
      <c r="N39" s="26">
        <v>0.397916666666667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45168</v>
      </c>
      <c r="N40" s="26">
        <v>0.385416666666667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45168</v>
      </c>
      <c r="N41" s="26">
        <v>0.416666666666667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45168</v>
      </c>
      <c r="N42" s="26">
        <v>0.385416666666667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45167</v>
      </c>
      <c r="L43" s="26">
        <v>0.8125</v>
      </c>
      <c r="M43" s="27">
        <v>45168</v>
      </c>
      <c r="N43" s="26">
        <v>0.0833333333333333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45168</v>
      </c>
      <c r="N45" s="26">
        <v>0.300694444444444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45168</v>
      </c>
      <c r="N46" s="26">
        <v>0.308333333333333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45167</v>
      </c>
      <c r="L47" s="26">
        <v>0.8125</v>
      </c>
      <c r="M47" s="27">
        <v>45168</v>
      </c>
      <c r="N47" s="26">
        <v>0.0555555555555556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45168</v>
      </c>
      <c r="N48" s="26">
        <v>0.184722222222222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45168</v>
      </c>
      <c r="N49" s="26">
        <v>0.0902777777777778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45168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45168</v>
      </c>
      <c r="N51" s="26">
        <v>0.323611111111111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45167</v>
      </c>
      <c r="L52" s="34">
        <v>0.8125</v>
      </c>
      <c r="M52" s="27">
        <v>45168</v>
      </c>
      <c r="N52" s="26">
        <v>0.339583333333333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45168</v>
      </c>
      <c r="N53" s="26">
        <v>0.354166666666667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45168</v>
      </c>
      <c r="N54" s="26">
        <v>0.34375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45168</v>
      </c>
      <c r="N55" s="26">
        <v>0.423611111111111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45168</v>
      </c>
      <c r="N56" s="26">
        <v>0.413888888888889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45168</v>
      </c>
      <c r="N57" s="26">
        <v>0.277777777777778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45168</v>
      </c>
      <c r="N58" s="26">
        <v>0.336805555555556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45168</v>
      </c>
      <c r="N59" s="26">
        <v>0.336805555555556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45168</v>
      </c>
      <c r="N60" s="26">
        <v>0.483333333333333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45168</v>
      </c>
      <c r="N61" s="26">
        <v>0.416666666666667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45168</v>
      </c>
      <c r="N62" s="26">
        <v>0.396527777777778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45167</v>
      </c>
      <c r="N63" s="26">
        <v>0.885416666666667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45167</v>
      </c>
      <c r="L64" s="34">
        <v>0.708333333333333</v>
      </c>
      <c r="M64" s="27">
        <v>45168</v>
      </c>
      <c r="N64" s="26">
        <v>0.40625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45168</v>
      </c>
      <c r="N65" s="26">
        <v>0.270833333333333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45168</v>
      </c>
      <c r="N66" s="26">
        <v>0.270833333333333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45169</v>
      </c>
      <c r="N67" s="26">
        <v>0.270833333333333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45169</v>
      </c>
      <c r="N68" s="26">
        <v>0.270833333333333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45169</v>
      </c>
      <c r="N69" s="26">
        <v>0.424305555555556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45169</v>
      </c>
      <c r="N70" s="26">
        <v>0.461805555555556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45169</v>
      </c>
      <c r="N71" s="26">
        <v>0.5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45169</v>
      </c>
      <c r="N72" s="26">
        <v>0.5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45167</v>
      </c>
      <c r="L73" s="34">
        <v>0.666666666666667</v>
      </c>
      <c r="M73" s="27">
        <v>45168</v>
      </c>
      <c r="N73" s="26">
        <v>0.246527777777778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45168</v>
      </c>
      <c r="N74" s="26">
        <v>0.246527777777778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45168</v>
      </c>
      <c r="N75" s="26">
        <v>0.246527777777778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45168</v>
      </c>
      <c r="N76" s="36">
        <v>0.25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45168</v>
      </c>
      <c r="N77" s="36">
        <v>0.25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45168</v>
      </c>
      <c r="N78" s="36">
        <v>0.270833333333333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45168</v>
      </c>
      <c r="N79" s="26">
        <v>0.270833333333333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45168</v>
      </c>
      <c r="N80" s="26">
        <v>0.270833333333333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34" workbookViewId="0">
      <pane xSplit="7" topLeftCell="M1" activePane="topRight" state="frozen"/>
      <selection/>
      <selection pane="topRight" activeCell="M73" sqref="M73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45168</v>
      </c>
      <c r="L2" s="26">
        <v>0.791666666666667</v>
      </c>
      <c r="M2" s="27">
        <v>45168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45168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45168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45168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45168</v>
      </c>
      <c r="L6" s="26">
        <v>0.791666666666667</v>
      </c>
      <c r="M6" s="27">
        <v>45168</v>
      </c>
      <c r="N6" s="26">
        <v>0.833333333333333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45168</v>
      </c>
      <c r="N7" s="26">
        <v>0.861805555555556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45169</v>
      </c>
      <c r="N8" s="28">
        <v>0.202777777777778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45169</v>
      </c>
      <c r="N9" s="28">
        <v>0.147222222222222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45169</v>
      </c>
      <c r="N10" s="28">
        <v>0.147222222222222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45169</v>
      </c>
      <c r="N11" s="28">
        <v>0.0423611111111111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45169</v>
      </c>
      <c r="N12" s="28">
        <v>0.0423611111111111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45169</v>
      </c>
      <c r="N13" s="28">
        <v>0.00763888888888889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45168</v>
      </c>
      <c r="N14" s="28">
        <v>0.996527777777778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45168</v>
      </c>
      <c r="N15" s="28">
        <v>0.996527777777778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45168</v>
      </c>
      <c r="L16" s="34">
        <v>0.666666666666667</v>
      </c>
      <c r="M16" s="27">
        <v>45169</v>
      </c>
      <c r="N16" s="26">
        <v>0.384722222222222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45169</v>
      </c>
      <c r="N17" s="26">
        <v>0.384722222222222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45169</v>
      </c>
      <c r="N18" s="26">
        <v>0.4625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45169</v>
      </c>
      <c r="N19" s="26">
        <v>0.430555555555556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45169</v>
      </c>
      <c r="N20" s="26">
        <v>0.427083333333333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45169</v>
      </c>
      <c r="N21" s="26">
        <v>0.490972222222222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45169</v>
      </c>
      <c r="N22" s="26">
        <v>0.24375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45169</v>
      </c>
      <c r="N23" s="36">
        <v>0.152777777777778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45169</v>
      </c>
      <c r="N24" s="26">
        <v>0.4625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45169</v>
      </c>
      <c r="N25" s="26">
        <v>0.371527777777778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45169</v>
      </c>
      <c r="N26" s="26">
        <v>0.363888888888889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45168</v>
      </c>
      <c r="L27" s="26">
        <v>0.770833333333333</v>
      </c>
      <c r="M27" s="27">
        <v>45169</v>
      </c>
      <c r="N27" s="26">
        <v>0.3125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45169</v>
      </c>
      <c r="N28" s="26">
        <v>0.486805555555556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45168</v>
      </c>
      <c r="L29" s="43">
        <v>0.8125</v>
      </c>
      <c r="M29" s="27">
        <v>45169</v>
      </c>
      <c r="N29" s="26">
        <v>0.1875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45169</v>
      </c>
      <c r="N30" s="26">
        <v>0.325694444444444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45169</v>
      </c>
      <c r="N31" s="26">
        <v>0.1875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45169</v>
      </c>
      <c r="N32" s="26">
        <v>0.293055555555556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45169</v>
      </c>
      <c r="N33" s="26">
        <v>0.314583333333333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45169</v>
      </c>
      <c r="N34" s="26">
        <v>0.368055555555556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45169</v>
      </c>
      <c r="N35" s="26">
        <v>0.368055555555556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45169</v>
      </c>
      <c r="N36" s="26">
        <v>0.377777777777778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45169</v>
      </c>
      <c r="N37" s="26">
        <v>0.354166666666667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45169</v>
      </c>
      <c r="N38" s="26">
        <v>0.354166666666667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45169</v>
      </c>
      <c r="N39" s="26">
        <v>0.489583333333333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45169</v>
      </c>
      <c r="N40" s="26">
        <v>0.413194444444444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45169</v>
      </c>
      <c r="N41" s="26">
        <v>0.385416666666667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45169</v>
      </c>
      <c r="N42" s="34">
        <v>0.440972222222222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45168</v>
      </c>
      <c r="L43" s="26">
        <v>0.8125</v>
      </c>
      <c r="M43" s="27">
        <v>45169</v>
      </c>
      <c r="N43" s="26">
        <v>0.194444444444444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ref="P45:P46" si="3">IF(N45="","",IF(M45-K$43&lt;1,"On time",IF((M45+N45-J45-K$43-1&lt;=0.0035),"On time",(M45+N45)-1-(K$43+J45))))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45169</v>
      </c>
      <c r="N46" s="26">
        <v>0.350694444444444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45168</v>
      </c>
      <c r="L47" s="26">
        <v>0.8125</v>
      </c>
      <c r="M47" s="27">
        <v>45169</v>
      </c>
      <c r="N47" s="26">
        <v>0.147916666666667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45169</v>
      </c>
      <c r="N48" s="26">
        <v>0.184027777777778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45169</v>
      </c>
      <c r="N49" s="26">
        <v>0.218055555555556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45169</v>
      </c>
      <c r="N50" s="26">
        <v>0.281944444444444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45169</v>
      </c>
      <c r="N51" s="26">
        <v>0.313888888888889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45168</v>
      </c>
      <c r="L52" s="34">
        <v>0.8125</v>
      </c>
      <c r="M52" s="27">
        <v>45169</v>
      </c>
      <c r="N52" s="26">
        <v>0.308333333333333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45169</v>
      </c>
      <c r="N53" s="26">
        <v>0.350694444444444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45169</v>
      </c>
      <c r="N54" s="26">
        <v>0.335416666666667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45169</v>
      </c>
      <c r="N55" s="26">
        <v>0.354166666666667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45169</v>
      </c>
      <c r="N56" s="26">
        <v>0.381944444444444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45169</v>
      </c>
      <c r="N57" s="26">
        <v>0.291666666666667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45169</v>
      </c>
      <c r="N58" s="26">
        <v>0.416666666666667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45169</v>
      </c>
      <c r="N59" s="26">
        <v>0.416666666666667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45169</v>
      </c>
      <c r="N60" s="26">
        <v>0.472916666666667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45169</v>
      </c>
      <c r="N61" s="26">
        <v>0.489583333333333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45169</v>
      </c>
      <c r="N62" s="26">
        <v>0.402777777777778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45169</v>
      </c>
      <c r="N63" s="26">
        <v>0.25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45168</v>
      </c>
      <c r="L64" s="34">
        <v>0.708333333333333</v>
      </c>
      <c r="M64" s="27">
        <v>45169</v>
      </c>
      <c r="N64" s="26">
        <v>0.473611111111111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45169</v>
      </c>
      <c r="N65" s="26">
        <v>0.473611111111111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45169</v>
      </c>
      <c r="N66" s="26">
        <v>0.569444444444444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45170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45170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45170</v>
      </c>
      <c r="N69" s="26">
        <v>0.320138888888889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45170</v>
      </c>
      <c r="N70" s="26">
        <v>0.319444444444444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45170</v>
      </c>
      <c r="N71" s="26">
        <v>0.319444444444444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45170</v>
      </c>
      <c r="N72" s="26">
        <v>0.465277777777778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45168</v>
      </c>
      <c r="L73" s="34">
        <v>0.666666666666667</v>
      </c>
      <c r="M73" s="27">
        <v>45169</v>
      </c>
      <c r="N73" s="26">
        <v>0.315972222222222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45169</v>
      </c>
      <c r="N74" s="26">
        <v>0.315972222222222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45169</v>
      </c>
      <c r="N75" s="26">
        <v>0.354166666666667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45169</v>
      </c>
      <c r="N76" s="36">
        <v>0.354166666666667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45169</v>
      </c>
      <c r="N77" s="36">
        <v>0.413194444444444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45169</v>
      </c>
      <c r="N78" s="36">
        <v>0.413194444444444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45169</v>
      </c>
      <c r="N79" s="26">
        <v>0.413194444444444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45169</v>
      </c>
      <c r="N80" s="26">
        <v>0.413194444444444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87"/>
  <sheetViews>
    <sheetView zoomScale="90" zoomScaleNormal="90" topLeftCell="A37" workbookViewId="0">
      <pane xSplit="7" topLeftCell="M1" activePane="topRight" state="frozen"/>
      <selection/>
      <selection pane="topRight" activeCell="M74" sqref="M74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45169</v>
      </c>
      <c r="L2" s="26">
        <v>0.791666666666667</v>
      </c>
      <c r="M2" s="27">
        <v>45169</v>
      </c>
      <c r="N2" s="28">
        <v>0.899305555555555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45169</v>
      </c>
      <c r="N3" s="28">
        <v>0.899305555555555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45169</v>
      </c>
      <c r="N4" s="28">
        <v>0.958333333333333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45169</v>
      </c>
      <c r="N5" s="28">
        <v>0.958333333333333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45169</v>
      </c>
      <c r="L6" s="26">
        <v>0.791666666666667</v>
      </c>
      <c r="M6" s="27">
        <v>45169</v>
      </c>
      <c r="N6" s="26">
        <v>0.841666666666667</v>
      </c>
      <c r="O6" s="29" t="str">
        <f>IF(L6="","",IF((L6-I6&lt;=0.0035),"On time",L6-I6))</f>
        <v>On time</v>
      </c>
      <c r="P6" s="30" t="str">
        <f t="shared" ref="P6:P15" si="0"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45169</v>
      </c>
      <c r="N7" s="26">
        <v>0.8875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45170</v>
      </c>
      <c r="N8" s="28">
        <v>0.480555555555556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45170</v>
      </c>
      <c r="N9" s="28">
        <v>0.178472222222222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45170</v>
      </c>
      <c r="N10" s="28">
        <v>0.178472222222222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45170</v>
      </c>
      <c r="N11" s="28">
        <v>0.0798611111111111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45170</v>
      </c>
      <c r="N12" s="28">
        <v>0.0798611111111111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45170</v>
      </c>
      <c r="N13" s="28">
        <v>0.0381944444444444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45169</v>
      </c>
      <c r="N14" s="28">
        <v>0.980555555555556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45169</v>
      </c>
      <c r="N15" s="28">
        <v>0.980555555555556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45169</v>
      </c>
      <c r="L16" s="34">
        <v>0.666666666666667</v>
      </c>
      <c r="M16" s="27">
        <v>45170</v>
      </c>
      <c r="N16" s="26">
        <v>0.0416666666666667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45170</v>
      </c>
      <c r="N17" s="26">
        <v>0.5</v>
      </c>
      <c r="O17" s="31"/>
      <c r="P17" s="30" t="str">
        <f t="shared" ref="P17:P26" si="1">IF(N17="","",IF(M17-K$16&lt;1,"On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45170</v>
      </c>
      <c r="N18" s="26">
        <v>0.513194444444444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45170</v>
      </c>
      <c r="N19" s="26">
        <v>0.513194444444444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45170</v>
      </c>
      <c r="N20" s="26">
        <v>0.301388888888889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45170</v>
      </c>
      <c r="N21" s="26">
        <v>0.333333333333333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45170</v>
      </c>
      <c r="N22" s="26">
        <v>0.3125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45170</v>
      </c>
      <c r="N23" s="36">
        <v>0.319444444444444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45170</v>
      </c>
      <c r="N24" s="26">
        <v>0.319444444444444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45170</v>
      </c>
      <c r="N25" s="26">
        <v>0.395833333333333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45170</v>
      </c>
      <c r="N26" s="26">
        <v>0.402777777777778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45169</v>
      </c>
      <c r="L27" s="26">
        <v>0.770833333333333</v>
      </c>
      <c r="M27" s="27">
        <v>45170</v>
      </c>
      <c r="N27" s="26">
        <v>0.3125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45170</v>
      </c>
      <c r="N28" s="26">
        <v>0.453472222222222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45169</v>
      </c>
      <c r="L29" s="43">
        <v>0.8125</v>
      </c>
      <c r="M29" s="27">
        <v>45170</v>
      </c>
      <c r="N29" s="44">
        <v>0.21875</v>
      </c>
      <c r="O29" s="38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45170</v>
      </c>
      <c r="N30" s="26">
        <v>0.333333333333333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45170</v>
      </c>
      <c r="N31" s="26">
        <v>0.173611111111111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45170</v>
      </c>
      <c r="N32" s="26">
        <v>0.173611111111111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45170</v>
      </c>
      <c r="N33" s="26">
        <v>0.21875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45170</v>
      </c>
      <c r="N34" s="26">
        <v>0.375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45170</v>
      </c>
      <c r="N35" s="26">
        <v>0.375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45170</v>
      </c>
      <c r="N36" s="26">
        <v>0.424305555555556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45170</v>
      </c>
      <c r="N37" s="26">
        <v>0.390972222222222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45170</v>
      </c>
      <c r="N38" s="26">
        <v>0.390972222222222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45170</v>
      </c>
      <c r="N39" s="26">
        <v>0.493055555555556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45170</v>
      </c>
      <c r="N40" s="26">
        <v>0.38125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45170</v>
      </c>
      <c r="N41" s="26">
        <v>0.420833333333333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45170</v>
      </c>
      <c r="N42" s="26">
        <v>0.38125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45169</v>
      </c>
      <c r="L43" s="26">
        <v>0.8125</v>
      </c>
      <c r="M43" s="27">
        <v>45170</v>
      </c>
      <c r="N43" s="26">
        <v>0.180555555555556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45170</v>
      </c>
      <c r="N44" s="26">
        <v>0.277777777777778</v>
      </c>
      <c r="O44" s="38"/>
      <c r="P44" s="39" t="str">
        <f t="shared" ref="P44:P46" si="3"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45170</v>
      </c>
      <c r="N45" s="26">
        <v>0.277777777777778</v>
      </c>
      <c r="O45" s="38"/>
      <c r="P45" s="39" t="str">
        <f t="shared" si="3"/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45170</v>
      </c>
      <c r="N46" s="26">
        <v>0.347222222222222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45169</v>
      </c>
      <c r="L47" s="26">
        <v>0.8125</v>
      </c>
      <c r="M47" s="27">
        <v>45170</v>
      </c>
      <c r="N47" s="26">
        <v>0.182638888888889</v>
      </c>
      <c r="O47" s="38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45170</v>
      </c>
      <c r="N48" s="26">
        <v>0.182638888888889</v>
      </c>
      <c r="O48" s="38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45170</v>
      </c>
      <c r="N49" s="26">
        <v>0.208333333333333</v>
      </c>
      <c r="O49" s="38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45170</v>
      </c>
      <c r="N50" s="26">
        <v>0.291666666666667</v>
      </c>
      <c r="O50" s="38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45170</v>
      </c>
      <c r="N51" s="26">
        <v>0.322222222222222</v>
      </c>
      <c r="O51" s="38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45169</v>
      </c>
      <c r="L52" s="34">
        <v>0.8125</v>
      </c>
      <c r="M52" s="27">
        <v>45170</v>
      </c>
      <c r="N52" s="26">
        <v>0.34375</v>
      </c>
      <c r="O52" s="31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45170</v>
      </c>
      <c r="N53" s="26">
        <v>0.254166666666667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45170</v>
      </c>
      <c r="N54" s="26">
        <v>0.364583333333333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45170</v>
      </c>
      <c r="N55" s="26">
        <v>0.229166666666667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45170</v>
      </c>
      <c r="N56" s="26">
        <v>0.229166666666667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45170</v>
      </c>
      <c r="N57" s="26">
        <v>0.277083333333333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45170</v>
      </c>
      <c r="N58" s="26">
        <v>0.447916666666667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45170</v>
      </c>
      <c r="N59" s="26">
        <v>0.447916666666667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45170</v>
      </c>
      <c r="N60" s="26">
        <v>0.5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45170</v>
      </c>
      <c r="N61" s="26">
        <v>0.225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45170</v>
      </c>
      <c r="N62" s="26">
        <v>0.31875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45169</v>
      </c>
      <c r="N63" s="26">
        <v>0.915972222222222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45169</v>
      </c>
      <c r="L64" s="34">
        <v>0.708333333333333</v>
      </c>
      <c r="M64" s="27">
        <v>45170</v>
      </c>
      <c r="N64" s="26">
        <v>0.166666666666667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45170</v>
      </c>
      <c r="N65" s="26">
        <v>0.121527777777778</v>
      </c>
      <c r="O65" s="31"/>
      <c r="P65" s="30" t="str">
        <f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45170</v>
      </c>
      <c r="N66" s="26">
        <v>0.25</v>
      </c>
      <c r="O66" s="31"/>
      <c r="P66" s="30" t="str">
        <f>IF(N66="","",IF(M66-K$64&lt;1,"On time",IF((M66+N66-J66-K$64-1&lt;=0.0035),"On time",(M66+N66)-1-(K$64+J66))))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45170</v>
      </c>
      <c r="N67" s="26">
        <v>0.295833333333333</v>
      </c>
      <c r="O67" s="31"/>
      <c r="P67" s="30" t="str">
        <f t="shared" ref="P67:P72" si="6">IF(N67="","",IF(M67-K$64&lt;4,"On time",IF((M67+N67-J67-K$64-4&lt;=0.0035),"On time",(M67+N67)-4-(K$64+J67))))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45170</v>
      </c>
      <c r="N68" s="26">
        <v>0.319444444444444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45170</v>
      </c>
      <c r="N69" s="26">
        <v>0.350694444444444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45170</v>
      </c>
      <c r="N70" s="26">
        <v>0.365277777777778</v>
      </c>
      <c r="O70" s="31"/>
      <c r="P70" s="30" t="str">
        <f t="shared" si="6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45170</v>
      </c>
      <c r="N71" s="26">
        <v>0.365277777777778</v>
      </c>
      <c r="O71" s="31"/>
      <c r="P71" s="30" t="str">
        <f t="shared" si="6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45170</v>
      </c>
      <c r="N72" s="26">
        <v>0.423611111111111</v>
      </c>
      <c r="O72" s="32"/>
      <c r="P72" s="30" t="str">
        <f t="shared" si="6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45169</v>
      </c>
      <c r="L73" s="34">
        <v>0.666666666666667</v>
      </c>
      <c r="M73" s="27">
        <v>45170</v>
      </c>
      <c r="N73" s="26">
        <v>0.246527777777778</v>
      </c>
      <c r="O73" s="29" t="str">
        <f>IF(L73="","",IF((L73-I73&lt;=0.0035),"On time",L73-I73))</f>
        <v>On time</v>
      </c>
      <c r="P73" s="30" t="str">
        <f t="shared" ref="P73:P80" si="7"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45170</v>
      </c>
      <c r="N74" s="26">
        <v>0.246527777777778</v>
      </c>
      <c r="O74" s="31"/>
      <c r="P74" s="30" t="str">
        <f t="shared" si="7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45170</v>
      </c>
      <c r="N75" s="26">
        <v>0.260416666666667</v>
      </c>
      <c r="O75" s="31"/>
      <c r="P75" s="30" t="str">
        <f t="shared" si="7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45170</v>
      </c>
      <c r="N76" s="36">
        <v>0.260416666666667</v>
      </c>
      <c r="O76" s="31"/>
      <c r="P76" s="30" t="str">
        <f t="shared" si="7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45170</v>
      </c>
      <c r="N77" s="36">
        <v>0.28125</v>
      </c>
      <c r="O77" s="31"/>
      <c r="P77" s="30" t="str">
        <f t="shared" si="7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45170</v>
      </c>
      <c r="N78" s="36">
        <v>0.28125</v>
      </c>
      <c r="O78" s="31"/>
      <c r="P78" s="30" t="str">
        <f t="shared" si="7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45170</v>
      </c>
      <c r="N79" s="26">
        <v>0.291666666666667</v>
      </c>
      <c r="O79" s="31"/>
      <c r="P79" s="30" t="str">
        <f t="shared" si="7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45170</v>
      </c>
      <c r="N80" s="26">
        <v>0.291666666666667</v>
      </c>
      <c r="O80" s="32"/>
      <c r="P80" s="30" t="str">
        <f t="shared" si="7"/>
        <v>On time</v>
      </c>
      <c r="Q80" s="51"/>
    </row>
    <row r="82" spans="1:15">
      <c r="A82" s="4" t="s">
        <v>247</v>
      </c>
      <c r="B82" s="4"/>
      <c r="C82" s="3">
        <f>COUNT(N2:N80)</f>
        <v>79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25" workbookViewId="0">
      <pane xSplit="7" topLeftCell="M1" activePane="topRight" state="frozen"/>
      <selection/>
      <selection pane="topRight" activeCell="N25" sqref="N25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45139</v>
      </c>
      <c r="L2" s="26">
        <v>0.791666666666667</v>
      </c>
      <c r="M2" s="27">
        <v>45139</v>
      </c>
      <c r="N2" s="28">
        <v>0.913194444444445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45139</v>
      </c>
      <c r="N3" s="28">
        <v>0.913194444444445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45139</v>
      </c>
      <c r="N4" s="28">
        <v>0.989583333333333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45139</v>
      </c>
      <c r="N5" s="28">
        <v>0.989583333333333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45139</v>
      </c>
      <c r="L6" s="26">
        <v>0.791666666666667</v>
      </c>
      <c r="M6" s="27">
        <v>45139</v>
      </c>
      <c r="N6" s="26">
        <v>0.885416666666667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45139</v>
      </c>
      <c r="N7" s="26">
        <v>0.916666666666667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45140</v>
      </c>
      <c r="N8" s="28">
        <v>0.236111111111111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45140</v>
      </c>
      <c r="N9" s="28">
        <v>0.18125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45140</v>
      </c>
      <c r="N10" s="28">
        <v>0.18125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45140</v>
      </c>
      <c r="N11" s="28">
        <v>0.0875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45140</v>
      </c>
      <c r="N12" s="28">
        <v>0.0875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45140</v>
      </c>
      <c r="N13" s="28">
        <v>0.0458333333333333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45139</v>
      </c>
      <c r="N14" s="28">
        <v>0.996527777777778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45139</v>
      </c>
      <c r="N15" s="28">
        <v>0.996527777777778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45139</v>
      </c>
      <c r="L16" s="34">
        <v>0.666666666666667</v>
      </c>
      <c r="M16" s="27">
        <v>45140</v>
      </c>
      <c r="N16" s="36">
        <v>0.25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45140</v>
      </c>
      <c r="N17" s="36">
        <v>0.25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45140</v>
      </c>
      <c r="N18" s="36">
        <v>0.302083333333333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45140</v>
      </c>
      <c r="N19" s="26">
        <v>0.4375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45140</v>
      </c>
      <c r="N20" s="26">
        <v>0.472222222222222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45140</v>
      </c>
      <c r="N21" s="26">
        <v>0.270833333333333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45140</v>
      </c>
      <c r="N22" s="26">
        <v>0.270833333333333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45140</v>
      </c>
      <c r="N23" s="36">
        <v>0.340277777777778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45140</v>
      </c>
      <c r="N24" s="26">
        <v>0.423611111111111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45140</v>
      </c>
      <c r="N25" s="26">
        <v>0.229166666666667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45140</v>
      </c>
      <c r="N26" s="26">
        <v>0.465277777777778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45139</v>
      </c>
      <c r="L27" s="26">
        <v>0.770833333333333</v>
      </c>
      <c r="M27" s="27">
        <v>45140</v>
      </c>
      <c r="N27" s="26">
        <v>0.270833333333333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45140</v>
      </c>
      <c r="N28" s="26">
        <v>0.458333333333333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45139</v>
      </c>
      <c r="L29" s="43">
        <v>0.8125</v>
      </c>
      <c r="M29" s="27">
        <v>45140</v>
      </c>
      <c r="N29" s="26">
        <v>0.270833333333333</v>
      </c>
      <c r="O29" s="32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45140</v>
      </c>
      <c r="N30" s="26">
        <v>0.333333333333333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45140</v>
      </c>
      <c r="N31" s="26">
        <v>0.215277777777778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45140</v>
      </c>
      <c r="N32" s="26">
        <v>0.215277777777778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45140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45140</v>
      </c>
      <c r="N34" s="26">
        <v>0.375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45140</v>
      </c>
      <c r="N35" s="26">
        <v>0.336805555555556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45140</v>
      </c>
      <c r="N36" s="26">
        <v>0.395833333333333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45140</v>
      </c>
      <c r="N37" s="26">
        <v>0.368055555555556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45140</v>
      </c>
      <c r="N38" s="26">
        <v>0.368055555555556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45140</v>
      </c>
      <c r="N39" s="26">
        <v>0.5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45140</v>
      </c>
      <c r="N40" s="26">
        <v>0.413194444444444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45140</v>
      </c>
      <c r="N41" s="26">
        <v>0.427083333333333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45140</v>
      </c>
      <c r="N42" s="34">
        <v>0.444444444444444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45139</v>
      </c>
      <c r="L43" s="26">
        <v>0.8125</v>
      </c>
      <c r="M43" s="27">
        <v>45140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ref="P45:P46" si="3">IF(N45="","",IF(M45-K$43&lt;1,"On time",IF((M45+N45-J45-K$43-1&lt;=0.0035),"On time",(M45+N45)-1-(K$43+J45))))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45140</v>
      </c>
      <c r="N46" s="26">
        <v>0.375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45139</v>
      </c>
      <c r="L47" s="26">
        <v>0.8125</v>
      </c>
      <c r="M47" s="27">
        <v>45140</v>
      </c>
      <c r="N47" s="26">
        <v>0.229166666666667</v>
      </c>
      <c r="O47" s="29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45140</v>
      </c>
      <c r="N48" s="26">
        <v>0.229166666666667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45140</v>
      </c>
      <c r="N49" s="26">
        <v>0.25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45140</v>
      </c>
      <c r="N50" s="26">
        <v>0.328472222222222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45140</v>
      </c>
      <c r="N51" s="26">
        <v>0.34375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45139</v>
      </c>
      <c r="L52" s="34">
        <v>0.8125</v>
      </c>
      <c r="M52" s="27">
        <v>45140</v>
      </c>
      <c r="N52" s="44">
        <v>0.316666666666667</v>
      </c>
      <c r="O52" s="29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45140</v>
      </c>
      <c r="N53" s="26">
        <v>0.371527777777778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45140</v>
      </c>
      <c r="N54" s="26">
        <v>0.340277777777778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45140</v>
      </c>
      <c r="N55" s="26">
        <v>0.430555555555556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45140</v>
      </c>
      <c r="N56" s="26">
        <v>0.430555555555556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45140</v>
      </c>
      <c r="N57" s="26">
        <v>0.28125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45140</v>
      </c>
      <c r="N58" s="26">
        <v>0.426388888888889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45140</v>
      </c>
      <c r="N59" s="26">
        <v>0.426388888888889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45140</v>
      </c>
      <c r="N60" s="26">
        <v>0.458333333333333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45140</v>
      </c>
      <c r="N61" s="26">
        <v>0.489583333333333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45140</v>
      </c>
      <c r="N62" s="26">
        <v>0.375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45139</v>
      </c>
      <c r="N63" s="26">
        <v>0.916666666666667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45139</v>
      </c>
      <c r="L64" s="34">
        <v>0.708333333333333</v>
      </c>
      <c r="M64" s="27">
        <v>45140</v>
      </c>
      <c r="N64" s="26">
        <v>0.390972222222222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45140</v>
      </c>
      <c r="N65" s="26">
        <v>0.390972222222222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45140</v>
      </c>
      <c r="N66" s="26">
        <v>0.390972222222222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45141</v>
      </c>
      <c r="N67" s="26">
        <v>0.291666666666667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45141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45141</v>
      </c>
      <c r="N69" s="26">
        <v>0.305555555555556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45141</v>
      </c>
      <c r="N70" s="26">
        <v>0.342361111111111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45141</v>
      </c>
      <c r="N71" s="26">
        <v>0.342361111111111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45141</v>
      </c>
      <c r="N72" s="26">
        <v>0.459027777777778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45139</v>
      </c>
      <c r="L73" s="34">
        <v>0.666666666666667</v>
      </c>
      <c r="M73" s="27">
        <v>45140</v>
      </c>
      <c r="N73" s="26">
        <v>0.305555555555556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45140</v>
      </c>
      <c r="N74" s="26">
        <v>0.305555555555556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45140</v>
      </c>
      <c r="N75" s="26">
        <v>0.267361111111111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45140</v>
      </c>
      <c r="N76" s="36">
        <v>0.270833333333333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45140</v>
      </c>
      <c r="N77" s="36">
        <v>0.270833333333333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45140</v>
      </c>
      <c r="N78" s="36">
        <v>0.288194444444444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45140</v>
      </c>
      <c r="N79" s="26">
        <v>0.288194444444444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45140</v>
      </c>
      <c r="N80" s="26">
        <v>0.288194444444444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$1:N$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11" workbookViewId="0">
      <pane xSplit="7" topLeftCell="K1" activePane="topRight" state="frozen"/>
      <selection/>
      <selection pane="topRight" activeCell="L64" sqref="L64:L72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45140</v>
      </c>
      <c r="L2" s="26">
        <v>0.791666666666667</v>
      </c>
      <c r="M2" s="27">
        <v>45140</v>
      </c>
      <c r="N2" s="26">
        <v>0.927083333333333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45140</v>
      </c>
      <c r="N3" s="26">
        <v>0.954861111111111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45140</v>
      </c>
      <c r="N4" s="28">
        <v>0.298611111111111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45140</v>
      </c>
      <c r="N5" s="28">
        <v>0.227777777777778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45140</v>
      </c>
      <c r="L6" s="26">
        <v>0.791666666666667</v>
      </c>
      <c r="M6" s="27">
        <v>45140</v>
      </c>
      <c r="N6" s="28">
        <v>0.227777777777778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45140</v>
      </c>
      <c r="N7" s="28">
        <v>0.130555555555556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45141</v>
      </c>
      <c r="N8" s="28">
        <v>0.130555555555556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45141</v>
      </c>
      <c r="N9" s="28">
        <v>0.0875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45140</v>
      </c>
      <c r="N10" s="28">
        <v>0.996527777777778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45140</v>
      </c>
      <c r="N11" s="28">
        <v>0.996527777777778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45141</v>
      </c>
      <c r="N12" s="26">
        <v>0.353472222222222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45141</v>
      </c>
      <c r="N13" s="26">
        <v>0.4375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45141</v>
      </c>
      <c r="N14" s="26">
        <v>0.414583333333333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45141</v>
      </c>
      <c r="N15" s="26">
        <v>0.414583333333333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45140</v>
      </c>
      <c r="L16" s="34">
        <v>0.666666666666667</v>
      </c>
      <c r="M16" s="27">
        <v>45141</v>
      </c>
      <c r="N16" s="26">
        <v>0.302083333333333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45141</v>
      </c>
      <c r="N17" s="26">
        <v>0.302083333333333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45141</v>
      </c>
      <c r="N18" s="26">
        <v>0.286111111111111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45141</v>
      </c>
      <c r="N19" s="36">
        <v>0.194444444444444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45141</v>
      </c>
      <c r="N20" s="26">
        <v>0.463888888888889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45141</v>
      </c>
      <c r="N21" s="26">
        <v>0.397916666666667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45141</v>
      </c>
      <c r="N22" s="26">
        <v>0.397916666666667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45141</v>
      </c>
      <c r="N23" s="26">
        <v>0.1875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45141</v>
      </c>
      <c r="N24" s="26">
        <v>0.272916666666667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45141</v>
      </c>
      <c r="N25" s="44">
        <v>0.263888888888889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45141</v>
      </c>
      <c r="N26" s="26">
        <v>0.333333333333333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45140</v>
      </c>
      <c r="L27" s="26">
        <v>0.770833333333333</v>
      </c>
      <c r="M27" s="27">
        <v>45141</v>
      </c>
      <c r="N27" s="26">
        <v>0.166666666666667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45141</v>
      </c>
      <c r="N28" s="26">
        <v>0.305555555555556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45140</v>
      </c>
      <c r="L29" s="43">
        <v>0.84375</v>
      </c>
      <c r="M29" s="27">
        <v>45141</v>
      </c>
      <c r="N29" s="26">
        <v>0.270833333333333</v>
      </c>
      <c r="O29" s="32">
        <f>IF(L29="","",IF((L29-I29&lt;=0.0035),"On time",L29-I29))</f>
        <v>0.03125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45141</v>
      </c>
      <c r="N30" s="26">
        <v>0.277777777777778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45141</v>
      </c>
      <c r="N31" s="26">
        <v>0.326388888888889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45141</v>
      </c>
      <c r="N32" s="26">
        <v>0.395833333333333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45141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45141</v>
      </c>
      <c r="N34" s="26">
        <v>0.340277777777778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45141</v>
      </c>
      <c r="N35" s="26">
        <v>0.385416666666667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45141</v>
      </c>
      <c r="N36" s="26">
        <v>0.416666666666667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45141</v>
      </c>
      <c r="N37" s="26">
        <v>0.384722222222222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45141</v>
      </c>
      <c r="N38" s="26">
        <v>0.4375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45141</v>
      </c>
      <c r="N39" s="26">
        <v>0.270833333333333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45141</v>
      </c>
      <c r="N40" s="26"/>
      <c r="O40" s="38"/>
      <c r="P40" s="39" t="str">
        <f t="shared" si="2"/>
        <v/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45141</v>
      </c>
      <c r="N41" s="26"/>
      <c r="O41" s="38"/>
      <c r="P41" s="39" t="str">
        <f t="shared" si="2"/>
        <v/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45141</v>
      </c>
      <c r="N42" s="26">
        <v>0.229166666666667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45140</v>
      </c>
      <c r="L43" s="26">
        <v>0.84375</v>
      </c>
      <c r="M43" s="27">
        <v>45141</v>
      </c>
      <c r="N43" s="26">
        <v>0.126388888888889</v>
      </c>
      <c r="O43" s="38">
        <f>IF(L43="","",IF((L43-I43&lt;=0.0035),"On time",L43-I43))</f>
        <v>0.03125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45141</v>
      </c>
      <c r="N44" s="26">
        <v>0.208333333333333</v>
      </c>
      <c r="O44" s="38"/>
      <c r="P44" s="39" t="str">
        <f>IF(N44="","",IF(M44-K$43&lt;1,"On time",IF((M44+N44-J44-K$43-1&lt;=0.0035),"On time",(M44+N44)-1-(K$43+J44))))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45141</v>
      </c>
      <c r="N45" s="26">
        <v>0.25</v>
      </c>
      <c r="O45" s="38"/>
      <c r="P45" s="39" t="str">
        <f t="shared" ref="P45:P46" si="3">IF(N45="","",IF(M45-K$43&lt;1,"On time",IF((M45+N45-J45-K$43-1&lt;=0.0035),"On time",(M45+N45)-1-(K$43+J45))))</f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45141</v>
      </c>
      <c r="N46" s="26">
        <v>0.305555555555556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45140</v>
      </c>
      <c r="L47" s="26">
        <v>0.84375</v>
      </c>
      <c r="M47" s="27">
        <v>45141</v>
      </c>
      <c r="N47" s="26">
        <v>0.21875</v>
      </c>
      <c r="O47" s="29">
        <f>IF(L47="","",IF((L47-I47&lt;=0.0035),"On time",L47-I47))</f>
        <v>0.03125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45141</v>
      </c>
      <c r="N48" s="26">
        <v>0.21875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45141</v>
      </c>
      <c r="N49" s="26">
        <v>0.3125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45141</v>
      </c>
      <c r="N50" s="26">
        <v>0.260416666666667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45141</v>
      </c>
      <c r="N51" s="26">
        <v>0.375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45140</v>
      </c>
      <c r="L52" s="34">
        <v>0.84375</v>
      </c>
      <c r="M52" s="27">
        <v>45141</v>
      </c>
      <c r="N52" s="26">
        <v>0.3125</v>
      </c>
      <c r="O52" s="29">
        <f>IF(L52="","",IF((L52-I52&lt;=0.0035),"On time",L52-I52))</f>
        <v>0.03125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45141</v>
      </c>
      <c r="N53" s="26">
        <v>0.229166666666667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45141</v>
      </c>
      <c r="N54" s="26">
        <v>0.34375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45141</v>
      </c>
      <c r="N55" s="26">
        <v>0.470138888888889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45141</v>
      </c>
      <c r="N56" s="26">
        <v>0.475694444444444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45141</v>
      </c>
      <c r="N57" s="26">
        <v>0.260416666666667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45141</v>
      </c>
      <c r="N58" s="26">
        <v>0.375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45141</v>
      </c>
      <c r="N59" s="26">
        <v>0.375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45141</v>
      </c>
      <c r="N60" s="26">
        <v>0.402777777777778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45141</v>
      </c>
      <c r="N61" s="26">
        <v>0.380555555555556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45141</v>
      </c>
      <c r="N62" s="26">
        <v>0.329861111111111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45140</v>
      </c>
      <c r="N63" s="26">
        <v>0.927083333333333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45140</v>
      </c>
      <c r="L64" s="34">
        <v>0.708333333333333</v>
      </c>
      <c r="M64" s="27">
        <v>45141</v>
      </c>
      <c r="N64" s="26">
        <v>0.59375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45141</v>
      </c>
      <c r="N65" s="26">
        <v>0.59375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45141</v>
      </c>
      <c r="N66" s="26">
        <v>0.636111111111111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45142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45142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45142</v>
      </c>
      <c r="N69" s="26">
        <v>0.305555555555556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45142</v>
      </c>
      <c r="N70" s="26">
        <v>0.351388888888889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45142</v>
      </c>
      <c r="N71" s="26">
        <v>0.351388888888889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45142</v>
      </c>
      <c r="N72" s="26">
        <v>0.541666666666667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45140</v>
      </c>
      <c r="L73" s="34">
        <v>0.666666666666667</v>
      </c>
      <c r="M73" s="27">
        <v>45141</v>
      </c>
      <c r="N73" s="26">
        <v>0.25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45141</v>
      </c>
      <c r="N74" s="26">
        <v>0.25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45141</v>
      </c>
      <c r="N75" s="26">
        <v>0.260416666666667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45141</v>
      </c>
      <c r="N76" s="36">
        <v>0.265277777777778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45141</v>
      </c>
      <c r="N77" s="36">
        <v>0.305555555555556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45141</v>
      </c>
      <c r="N78" s="36">
        <v>0.305555555555556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45141</v>
      </c>
      <c r="N79" s="26">
        <v>0.305555555555556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45141</v>
      </c>
      <c r="N80" s="26">
        <v>0.305555555555556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4</v>
      </c>
    </row>
    <row r="87" spans="1:16">
      <c r="A87" s="4" t="s">
        <v>252</v>
      </c>
      <c r="B87" s="4"/>
      <c r="C87" s="52">
        <f>SUM(C85-C86)/C85</f>
        <v>0.6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1 N16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87"/>
  <sheetViews>
    <sheetView workbookViewId="0">
      <pane xSplit="7" topLeftCell="M1" activePane="topRight" state="frozen"/>
      <selection/>
      <selection pane="topRight" activeCell="N14" sqref="N14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45141</v>
      </c>
      <c r="L2" s="26">
        <v>0.791666666666667</v>
      </c>
      <c r="M2" s="27">
        <v>45141</v>
      </c>
      <c r="N2" s="28">
        <v>0.913194444444445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45141</v>
      </c>
      <c r="N3" s="28">
        <v>0.913194444444445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45141</v>
      </c>
      <c r="N4" s="28">
        <v>0.972222222222222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45141</v>
      </c>
      <c r="N5" s="28">
        <v>0.972222222222222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45141</v>
      </c>
      <c r="L6" s="26">
        <v>0.791666666666667</v>
      </c>
      <c r="M6" s="27">
        <v>45141</v>
      </c>
      <c r="N6" s="26">
        <v>0.871527777777778</v>
      </c>
      <c r="O6" s="29" t="str">
        <f>IF(L6="","",IF((L6-I6&lt;=0.0035),"On time",L6-I6))</f>
        <v>On time</v>
      </c>
      <c r="P6" s="30" t="str">
        <f t="shared" ref="P6:P15" si="0"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45141</v>
      </c>
      <c r="N7" s="26">
        <v>0.899305555555555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45142</v>
      </c>
      <c r="N8" s="28">
        <v>0.278472222222222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45142</v>
      </c>
      <c r="N9" s="28">
        <v>0.215277777777778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45142</v>
      </c>
      <c r="N10" s="28">
        <v>0.215277777777778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45142</v>
      </c>
      <c r="N11" s="28">
        <v>0.114583333333333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45142</v>
      </c>
      <c r="N12" s="28">
        <v>0.114583333333333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45142</v>
      </c>
      <c r="N13" s="28">
        <v>0.0722222222222222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45142</v>
      </c>
      <c r="N14" s="28">
        <v>0.00277777777777778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45142</v>
      </c>
      <c r="N15" s="28">
        <v>0.00277777777777778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45141</v>
      </c>
      <c r="L16" s="34">
        <v>0.666666666666667</v>
      </c>
      <c r="M16" s="27">
        <v>45142</v>
      </c>
      <c r="N16" s="26">
        <v>0.368055555555556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45142</v>
      </c>
      <c r="N17" s="26">
        <v>0.368055555555556</v>
      </c>
      <c r="O17" s="31"/>
      <c r="P17" s="30" t="str">
        <f t="shared" ref="P17:P26" si="1">IF(N17="","",IF(M17-K$16&lt;1,"On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45142</v>
      </c>
      <c r="N18" s="26">
        <v>0.427083333333333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45142</v>
      </c>
      <c r="N19" s="26">
        <v>0.427083333333333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45142</v>
      </c>
      <c r="N20" s="26">
        <v>0.4375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45142</v>
      </c>
      <c r="N21" s="26">
        <v>0.511805555555556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45142</v>
      </c>
      <c r="N22" s="26">
        <v>0.395833333333333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45142</v>
      </c>
      <c r="N23" s="36">
        <v>0.174305555555556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45142</v>
      </c>
      <c r="N24" s="26">
        <v>0.460416666666667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45142</v>
      </c>
      <c r="N25" s="26">
        <v>0.386111111111111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45142</v>
      </c>
      <c r="N26" s="26">
        <v>0.386111111111111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45141</v>
      </c>
      <c r="L27" s="26">
        <v>0.770833333333333</v>
      </c>
      <c r="M27" s="27">
        <v>45142</v>
      </c>
      <c r="N27" s="26">
        <v>0.333333333333333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45142</v>
      </c>
      <c r="N28" s="26">
        <v>0.380555555555556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45141</v>
      </c>
      <c r="L29" s="43">
        <v>0.8125</v>
      </c>
      <c r="M29" s="27">
        <v>45142</v>
      </c>
      <c r="N29" s="26">
        <v>0.270833333333333</v>
      </c>
      <c r="O29" s="38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45142</v>
      </c>
      <c r="N30" s="26">
        <v>0.333333333333333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45142</v>
      </c>
      <c r="N31" s="26">
        <v>0.215277777777778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45142</v>
      </c>
      <c r="N32" s="26">
        <v>0.215277777777778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45142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45142</v>
      </c>
      <c r="N34" s="26">
        <v>0.375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45142</v>
      </c>
      <c r="N35" s="26">
        <v>0.336805555555556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45142</v>
      </c>
      <c r="N36" s="26">
        <v>0.395833333333333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45142</v>
      </c>
      <c r="N37" s="26">
        <v>0.368055555555556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45142</v>
      </c>
      <c r="N38" s="26">
        <v>0.368055555555556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45142</v>
      </c>
      <c r="N39" s="26">
        <v>0.5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45142</v>
      </c>
      <c r="N40" s="26">
        <v>0.413194444444444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45142</v>
      </c>
      <c r="N41" s="26">
        <v>0.427083333333333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45142</v>
      </c>
      <c r="N42" s="34">
        <v>0.444444444444444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45141</v>
      </c>
      <c r="L43" s="26">
        <v>0.8125</v>
      </c>
      <c r="M43" s="27">
        <v>45142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 t="shared" ref="P44:P46" si="3"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si="3"/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45142</v>
      </c>
      <c r="N46" s="26">
        <v>0.375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45141</v>
      </c>
      <c r="L47" s="26">
        <v>0.8125</v>
      </c>
      <c r="M47" s="27">
        <v>45142</v>
      </c>
      <c r="N47" s="26">
        <v>0.229166666666667</v>
      </c>
      <c r="O47" s="38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45142</v>
      </c>
      <c r="N48" s="26">
        <v>0.229166666666667</v>
      </c>
      <c r="O48" s="38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45142</v>
      </c>
      <c r="N49" s="26">
        <v>0.25</v>
      </c>
      <c r="O49" s="38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45142</v>
      </c>
      <c r="N50" s="26">
        <v>0.328472222222222</v>
      </c>
      <c r="O50" s="38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45142</v>
      </c>
      <c r="N51" s="26">
        <v>0.34375</v>
      </c>
      <c r="O51" s="38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45141</v>
      </c>
      <c r="L52" s="34">
        <v>0.8125</v>
      </c>
      <c r="M52" s="27">
        <v>45142</v>
      </c>
      <c r="N52" s="44">
        <v>0.316666666666667</v>
      </c>
      <c r="O52" s="31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7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45142</v>
      </c>
      <c r="N53" s="26">
        <v>0.371527777777778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45142</v>
      </c>
      <c r="N54" s="26">
        <v>0.340277777777778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45142</v>
      </c>
      <c r="N55" s="26">
        <v>0.430555555555556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45142</v>
      </c>
      <c r="N56" s="26">
        <v>0.430555555555556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45142</v>
      </c>
      <c r="N57" s="26">
        <v>0.28125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45142</v>
      </c>
      <c r="N58" s="26">
        <v>0.426388888888889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45142</v>
      </c>
      <c r="N59" s="26">
        <v>0.426388888888889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45142</v>
      </c>
      <c r="N60" s="26">
        <v>0.458333333333333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45142</v>
      </c>
      <c r="N61" s="26">
        <v>0.489583333333333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45142</v>
      </c>
      <c r="N62" s="26">
        <v>0.375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45141</v>
      </c>
      <c r="N63" s="26">
        <v>0.916666666666667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45141</v>
      </c>
      <c r="L64" s="34">
        <v>0.708333333333333</v>
      </c>
      <c r="M64" s="27">
        <v>45142</v>
      </c>
      <c r="N64" s="26">
        <v>0.541666666666667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45142</v>
      </c>
      <c r="N65" s="26">
        <v>0.541666666666667</v>
      </c>
      <c r="O65" s="31"/>
      <c r="P65" s="30" t="str">
        <f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45142</v>
      </c>
      <c r="N66" s="26">
        <v>0.5</v>
      </c>
      <c r="O66" s="31"/>
      <c r="P66" s="30" t="str">
        <f>IF(N66="","",IF(M66-K$64&lt;1,"On time",IF((M66+N66-J66-K$64-1&lt;=0.0035),"On time",(M66+N66)-1-(K$64+J66))))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45142</v>
      </c>
      <c r="N67" s="26">
        <v>0.302083333333333</v>
      </c>
      <c r="O67" s="31"/>
      <c r="P67" s="30" t="str">
        <f t="shared" ref="P67:P72" si="6">IF(N67="","",IF(M67-K$64&lt;4,"On time",IF((M67+N67-J67-K$64-4&lt;=0.0035),"On time",(M67+N67)-4-(K$64+J67))))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45142</v>
      </c>
      <c r="N68" s="26">
        <v>0.302083333333333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45142</v>
      </c>
      <c r="N69" s="26">
        <v>0.2875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45142</v>
      </c>
      <c r="N70" s="26">
        <v>0.341666666666667</v>
      </c>
      <c r="O70" s="31"/>
      <c r="P70" s="30" t="str">
        <f t="shared" si="6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45142</v>
      </c>
      <c r="N71" s="26">
        <v>0.341666666666667</v>
      </c>
      <c r="O71" s="31"/>
      <c r="P71" s="30" t="str">
        <f t="shared" si="6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45142</v>
      </c>
      <c r="N72" s="26">
        <v>0.538194444444444</v>
      </c>
      <c r="O72" s="32"/>
      <c r="P72" s="30" t="str">
        <f t="shared" si="6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45141</v>
      </c>
      <c r="L73" s="34">
        <v>0.666666666666667</v>
      </c>
      <c r="M73" s="27">
        <v>45142</v>
      </c>
      <c r="N73" s="26">
        <v>0.305555555555556</v>
      </c>
      <c r="O73" s="29" t="str">
        <f>IF(L73="","",IF((L73-I73&lt;=0.0035),"On time",L73-I73))</f>
        <v>On time</v>
      </c>
      <c r="P73" s="30" t="str">
        <f t="shared" ref="P73:P80" si="7"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45142</v>
      </c>
      <c r="N74" s="26">
        <v>0.305555555555556</v>
      </c>
      <c r="O74" s="31"/>
      <c r="P74" s="30" t="str">
        <f t="shared" si="7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45142</v>
      </c>
      <c r="N75" s="26">
        <v>0.267361111111111</v>
      </c>
      <c r="O75" s="31"/>
      <c r="P75" s="30" t="str">
        <f t="shared" si="7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45142</v>
      </c>
      <c r="N76" s="36">
        <v>0.270833333333333</v>
      </c>
      <c r="O76" s="31"/>
      <c r="P76" s="30" t="str">
        <f t="shared" si="7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45142</v>
      </c>
      <c r="N77" s="36">
        <v>0.270833333333333</v>
      </c>
      <c r="O77" s="31"/>
      <c r="P77" s="30" t="str">
        <f t="shared" si="7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45142</v>
      </c>
      <c r="N78" s="36">
        <v>0.288194444444444</v>
      </c>
      <c r="O78" s="31"/>
      <c r="P78" s="30" t="str">
        <f t="shared" si="7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45142</v>
      </c>
      <c r="N79" s="26">
        <v>0.288194444444444</v>
      </c>
      <c r="O79" s="31"/>
      <c r="P79" s="30" t="str">
        <f t="shared" si="7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45142</v>
      </c>
      <c r="N80" s="26">
        <v>0.288194444444444</v>
      </c>
      <c r="O80" s="32"/>
      <c r="P80" s="30" t="str">
        <f t="shared" si="7"/>
        <v>On time</v>
      </c>
      <c r="Q80" s="51"/>
    </row>
    <row r="82" spans="1:15">
      <c r="A82" s="4" t="s">
        <v>247</v>
      </c>
      <c r="B82" s="4"/>
      <c r="C82" s="3">
        <f>COUNT(N2:N80)</f>
        <v>77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Q87"/>
  <sheetViews>
    <sheetView zoomScale="90" zoomScaleNormal="90" workbookViewId="0">
      <pane xSplit="7" topLeftCell="K1" activePane="topRight" state="frozen"/>
      <selection/>
      <selection pane="topRight" activeCell="N44" sqref="N44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45142</v>
      </c>
      <c r="L2" s="26">
        <v>0.791666666666667</v>
      </c>
      <c r="M2" s="27">
        <v>45142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IF(N2="","",IF(M2-K$2&lt;3,"On time",IF((M2+N2-J2-K$2-3&lt;=0.0035),"On time",(M2+N2)-3-(K$2+J2))))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45142</v>
      </c>
      <c r="N3" s="28">
        <v>0.909722222222222</v>
      </c>
      <c r="O3" s="31"/>
      <c r="P3" s="30" t="str">
        <f>IF(N3="","",IF(M3-K$2&lt;3,"On time",IF((M3+N3-J3-K$2-3&lt;=0.0035),"On time",(M3+N3)-3-(K$2+J3))))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45142</v>
      </c>
      <c r="N4" s="28">
        <v>0.958333333333333</v>
      </c>
      <c r="O4" s="31"/>
      <c r="P4" s="30" t="str">
        <f>IF(N4="","",IF(M4-K$2&lt;3,"On time",IF((M4+N4-J4-K$2-3&lt;=0.0035),"On time",(M4+N4)-3-(K$2+J4))))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45142</v>
      </c>
      <c r="N5" s="28">
        <v>0.958333333333333</v>
      </c>
      <c r="O5" s="31"/>
      <c r="P5" s="30" t="str">
        <f>IF(N5="","",IF(M5-K$2&lt;3,"On time",IF((M5+N5-J5-K$2-3&lt;=0.0035),"On time",(M5+N5)-3-(K$2+J5))))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45142</v>
      </c>
      <c r="L6" s="26">
        <v>0.791666666666667</v>
      </c>
      <c r="M6" s="27">
        <v>45142</v>
      </c>
      <c r="N6" s="26">
        <v>0.831944444444444</v>
      </c>
      <c r="O6" s="29" t="str">
        <f>IF(L6="","",IF((L6-I6&lt;=0.0035),"On time",L6-I6))</f>
        <v>On time</v>
      </c>
      <c r="P6" s="30" t="str">
        <f t="shared" ref="P6:P15" si="0">IF(N6="","",IF(M6-K$6&lt;3,"On time",IF((M6+N6-J6-K$6-3&lt;=0.0035),"On time",(M6+N6)-3-(K$6+J6))))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45142</v>
      </c>
      <c r="N7" s="26">
        <v>0.861805555555556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45145</v>
      </c>
      <c r="N8" s="28">
        <v>0.220833333333333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45145</v>
      </c>
      <c r="N9" s="28">
        <v>0.168055555555556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45145</v>
      </c>
      <c r="N10" s="28">
        <v>0.168055555555556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45145</v>
      </c>
      <c r="N11" s="28">
        <v>0.05625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45145</v>
      </c>
      <c r="N12" s="28">
        <v>0.05625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45145</v>
      </c>
      <c r="N13" s="28">
        <v>0.00625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45142</v>
      </c>
      <c r="N14" s="28">
        <v>0.952777777777778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45142</v>
      </c>
      <c r="N15" s="28">
        <v>0.952777777777778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45142</v>
      </c>
      <c r="L16" s="34">
        <v>0.666666666666667</v>
      </c>
      <c r="M16" s="27">
        <v>45145</v>
      </c>
      <c r="N16" s="26">
        <v>0.415277777777778</v>
      </c>
      <c r="O16" s="29" t="str">
        <f>IF(L16="","",IF((L16-I16&lt;=0.0035),"On time",L16-I16))</f>
        <v>On time</v>
      </c>
      <c r="P16" s="30" t="str">
        <f>IF(N16="","",IF(M16-K$16:K$26&lt;3,"On time",IF((M16+N16-J16-K$16-3&lt;=0.0035),"On time",(M16+N16)-3-(K$16+J16))))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45145</v>
      </c>
      <c r="N17" s="26">
        <v>0.415277777777778</v>
      </c>
      <c r="O17" s="31"/>
      <c r="P17" s="30" t="str">
        <f t="shared" ref="P17:P26" si="1">IF(N17="","",IF(M17-K$16&lt;3,"On time",IF((M17+N17-J17-K$16-3&lt;=0.0035),"On time",(M17+N17)-3-(K$16+J17))))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45145</v>
      </c>
      <c r="N18" s="26">
        <v>0.488194444444444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45145</v>
      </c>
      <c r="N19" s="26">
        <v>0.446527777777778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45145</v>
      </c>
      <c r="N20" s="26">
        <v>0.519444444444444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45145</v>
      </c>
      <c r="N21" s="26">
        <v>0.472222222222222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45145</v>
      </c>
      <c r="N22" s="26">
        <v>0.263888888888889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45145</v>
      </c>
      <c r="N23" s="36">
        <v>0.166666666666667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45145</v>
      </c>
      <c r="N24" s="26">
        <v>0.509722222222222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45145</v>
      </c>
      <c r="N25" s="26">
        <v>0.407638888888889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45145</v>
      </c>
      <c r="N26" s="26">
        <v>0.407638888888889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45142</v>
      </c>
      <c r="L27" s="26">
        <v>0.770833333333333</v>
      </c>
      <c r="M27" s="27">
        <v>45145</v>
      </c>
      <c r="N27" s="26">
        <v>0.333333333333333</v>
      </c>
      <c r="O27" s="29" t="str">
        <f>IF(L27="","",IF((L27-I27&lt;=0.0035),"On time",L27-I27))</f>
        <v>On time</v>
      </c>
      <c r="P27" s="30" t="str">
        <f>IF(N27="","",IF(M27-K$27&lt;3,"On time",IF((M27+N27-J27-K$27-3&lt;=0.0035),"On time",(M27+N27)-3-(K$27+J27))))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45145</v>
      </c>
      <c r="N28" s="26">
        <v>0.465277777777778</v>
      </c>
      <c r="O28" s="32"/>
      <c r="P28" s="30" t="str">
        <f>IF(N28="","",IF(M28-K$27&lt;3,"On time",IF((M28+N28-J28-K$27-3&lt;=0.0035),"On time",(M28+N28)-3-(K$27+J28))))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45142</v>
      </c>
      <c r="L29" s="43">
        <v>0.8125</v>
      </c>
      <c r="M29" s="27">
        <v>45145</v>
      </c>
      <c r="N29" s="26">
        <v>0.180555555555556</v>
      </c>
      <c r="O29" s="29" t="str">
        <f>IF(L29="","",IF((L29-I29&lt;=0.0035),"On time",L29-I29))</f>
        <v>On time</v>
      </c>
      <c r="P29" s="30" t="str">
        <f>IF(N29="","",IF(M29-K$29&lt;3,"On time",IF((M29+N29-J29-K$29-3&lt;=0.0035),"On time",(M29+N29)-3-(K$29+J29))))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45145</v>
      </c>
      <c r="N30" s="26">
        <v>0.302083333333333</v>
      </c>
      <c r="O30" s="31"/>
      <c r="P30" s="30" t="str">
        <f t="shared" ref="P30:P42" si="2">IF(N30="","",IF(M30-K$29&lt;3,"On time",IF((M30+N30-J30-K$29-3&lt;=0.0035),"On time",(M30+N30)-3-(K$29+J30))))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45145</v>
      </c>
      <c r="N31" s="26">
        <v>0.152777777777778</v>
      </c>
      <c r="O31" s="31"/>
      <c r="P31" s="30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45145</v>
      </c>
      <c r="N32" s="26">
        <v>0.152777777777778</v>
      </c>
      <c r="O32" s="31"/>
      <c r="P32" s="30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45145</v>
      </c>
      <c r="N33" s="26">
        <v>0.260416666666667</v>
      </c>
      <c r="O33" s="31"/>
      <c r="P33" s="30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45145</v>
      </c>
      <c r="N34" s="26">
        <v>0.215972222222222</v>
      </c>
      <c r="O34" s="31"/>
      <c r="P34" s="30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45145</v>
      </c>
      <c r="N35" s="26">
        <v>0.347222222222222</v>
      </c>
      <c r="O35" s="31"/>
      <c r="P35" s="30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45145</v>
      </c>
      <c r="N36" s="26">
        <v>0.395833333333333</v>
      </c>
      <c r="O36" s="31"/>
      <c r="P36" s="30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45145</v>
      </c>
      <c r="N37" s="26">
        <v>0.361111111111111</v>
      </c>
      <c r="O37" s="31"/>
      <c r="P37" s="30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45145</v>
      </c>
      <c r="N38" s="26">
        <v>0.361111111111111</v>
      </c>
      <c r="O38" s="31"/>
      <c r="P38" s="30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45145</v>
      </c>
      <c r="N39" s="26">
        <v>0.5</v>
      </c>
      <c r="O39" s="31"/>
      <c r="P39" s="30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45145</v>
      </c>
      <c r="N40" s="26">
        <v>0.416666666666667</v>
      </c>
      <c r="O40" s="31"/>
      <c r="P40" s="30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45145</v>
      </c>
      <c r="N41" s="26">
        <v>0.447916666666667</v>
      </c>
      <c r="O41" s="31"/>
      <c r="P41" s="30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45145</v>
      </c>
      <c r="N42" s="26">
        <v>0.444444444444444</v>
      </c>
      <c r="O42" s="32"/>
      <c r="P42" s="30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45142</v>
      </c>
      <c r="L43" s="26">
        <v>0.8125</v>
      </c>
      <c r="M43" s="27">
        <v>45145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IF(N43="","",IF(M43-K$43&lt;3,"On time",IF((M43+N43-J43-K$43-3&lt;=0.0035),"On time",(M43+N43)-3-(K$43+J43))))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 t="shared" ref="P44:P46" si="3">IF(N44="","",IF(M44-K$43&lt;3,"On time",IF((M44+N44-J44-K$43-3&lt;=0.0035),"On time",(M44+N44)-3-(K$43+J44))))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45145</v>
      </c>
      <c r="N45" s="26">
        <v>0.375</v>
      </c>
      <c r="O45" s="38"/>
      <c r="P45" s="39" t="str">
        <f t="shared" si="3"/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45145</v>
      </c>
      <c r="N46" s="26">
        <v>0.375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45142</v>
      </c>
      <c r="L47" s="26">
        <v>0.8125</v>
      </c>
      <c r="M47" s="27">
        <v>45145</v>
      </c>
      <c r="N47" s="26">
        <v>0.217361111111111</v>
      </c>
      <c r="O47" s="29" t="str">
        <f>IF(L47="","",IF((L47-I47&lt;=0.0035),"On time",L47-I47))</f>
        <v>On time</v>
      </c>
      <c r="P47" s="39" t="str">
        <f>IF(N47="","",IF(M47-K$47&lt;3,"On time",IF((M47+N47-J47-K$47-3&lt;=0.0035),"On time",(M47+N47)-3-(K$47+J47))))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45145</v>
      </c>
      <c r="N48" s="26">
        <v>0.25</v>
      </c>
      <c r="O48" s="31"/>
      <c r="P48" s="39" t="str">
        <f t="shared" ref="P48:P50" si="4">IF(N48="","",IF(M48-K$47&lt;3,"On time",IF((M48+N48-J48-K$47-3&lt;=0.0035),"On time",(M48+N48)-3-(K$47+J48))))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45145</v>
      </c>
      <c r="N49" s="26">
        <v>0.229166666666667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45145</v>
      </c>
      <c r="N50" s="26">
        <v>0.291666666666667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45145</v>
      </c>
      <c r="N51" s="26">
        <v>0.319444444444444</v>
      </c>
      <c r="O51" s="32"/>
      <c r="P51" s="39" t="str">
        <f>IF(N50="","",IF(M50-K$47&lt;3,"On time",IF((M50+N50-J50-K$47-3&lt;=0.0035),"On time",(M50+N50)-3-(K$47+J50))))</f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45142</v>
      </c>
      <c r="L52" s="34">
        <v>0.8125</v>
      </c>
      <c r="M52" s="27">
        <v>45145</v>
      </c>
      <c r="N52" s="26">
        <v>0.322916666666667</v>
      </c>
      <c r="O52" s="29" t="str">
        <f>IF(L52="","",IF((L52-I52&lt;=0.0035),"On time",L52-I52))</f>
        <v>On time</v>
      </c>
      <c r="P52" s="39" t="str">
        <f>IF(N52="","",IF(M52-K$52&lt;3,"On time",IF((M52+N52-J52-K$52-3&lt;=0.0035),"On time",(M52+N52)-3-(K$52+J52))))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45145</v>
      </c>
      <c r="N53" s="26">
        <v>0.223611111111111</v>
      </c>
      <c r="O53" s="31"/>
      <c r="P53" s="39" t="str">
        <f t="shared" ref="P53:P63" si="5">IF(N53="","",IF(M53-K$52&lt;3,"On time",IF((M53+N53-J53-K$52-3&lt;=0.0035),"On time",(M53+N53)-3-(K$52+J53))))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45145</v>
      </c>
      <c r="N54" s="26">
        <v>0.366666666666667</v>
      </c>
      <c r="O54" s="31"/>
      <c r="P54" s="39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45145</v>
      </c>
      <c r="N55" s="26">
        <v>0.479166666666667</v>
      </c>
      <c r="O55" s="31"/>
      <c r="P55" s="39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45145</v>
      </c>
      <c r="N56" s="26">
        <v>0.479166666666667</v>
      </c>
      <c r="O56" s="31"/>
      <c r="P56" s="39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45145</v>
      </c>
      <c r="N57" s="26">
        <v>0.309027777777778</v>
      </c>
      <c r="O57" s="31"/>
      <c r="P57" s="39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45145</v>
      </c>
      <c r="N58" s="26">
        <v>0.490277777777778</v>
      </c>
      <c r="O58" s="31"/>
      <c r="P58" s="39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45145</v>
      </c>
      <c r="N59" s="26">
        <v>0.479166666666667</v>
      </c>
      <c r="O59" s="31"/>
      <c r="P59" s="39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45145</v>
      </c>
      <c r="N60" s="26">
        <v>0.479166666666667</v>
      </c>
      <c r="O60" s="31"/>
      <c r="P60" s="39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45145</v>
      </c>
      <c r="N61" s="26">
        <v>0.500694444444444</v>
      </c>
      <c r="O61" s="31"/>
      <c r="P61" s="39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45145</v>
      </c>
      <c r="N62" s="26">
        <v>0.416666666666667</v>
      </c>
      <c r="O62" s="31"/>
      <c r="P62" s="39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45142</v>
      </c>
      <c r="N63" s="26">
        <v>0.954861111111111</v>
      </c>
      <c r="O63" s="32"/>
      <c r="P63" s="39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45142</v>
      </c>
      <c r="L64" s="34">
        <v>0.708333333333333</v>
      </c>
      <c r="M64" s="27">
        <v>45145</v>
      </c>
      <c r="N64" s="26">
        <v>0.43125</v>
      </c>
      <c r="O64" s="29" t="str">
        <f>IF(L64="","",IF((L64-I64&lt;=0.0035),"On time",L64-I64))</f>
        <v>On time</v>
      </c>
      <c r="P64" s="30" t="str">
        <f t="shared" ref="P64:P69" si="6">IF(N64="","",IF(M64-K$64&lt;3,"On time",IF((M64+N64-J64-K$64-3&lt;=0.0035),"On time",(M64+N64)-3-(K$64+J64))))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45145</v>
      </c>
      <c r="N65" s="26">
        <v>0.43125</v>
      </c>
      <c r="O65" s="31"/>
      <c r="P65" s="30" t="str">
        <f t="shared" si="6"/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45145</v>
      </c>
      <c r="N66" s="26">
        <v>0.504166666666667</v>
      </c>
      <c r="O66" s="31"/>
      <c r="P66" s="30" t="str">
        <f t="shared" si="6"/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45145</v>
      </c>
      <c r="N67" s="26">
        <v>0.302083333333333</v>
      </c>
      <c r="O67" s="31"/>
      <c r="P67" s="30" t="str">
        <f t="shared" si="6"/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45145</v>
      </c>
      <c r="N68" s="26">
        <v>0.302083333333333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45145</v>
      </c>
      <c r="N69" s="26">
        <v>0.2875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45145</v>
      </c>
      <c r="N70" s="26">
        <v>0.341666666666667</v>
      </c>
      <c r="O70" s="31"/>
      <c r="P70" s="30" t="str">
        <f t="shared" ref="P70:P72" si="7">IF(N70="","",IF(M70-K$64&lt;3,"On time",IF((M70+N70-J70-K$64-3&lt;=0.0035),"On time",(M70+N70)-3-(K$64+J70))))</f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45145</v>
      </c>
      <c r="N71" s="26">
        <v>0.341666666666667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45145</v>
      </c>
      <c r="N72" s="26">
        <v>0.5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45142</v>
      </c>
      <c r="L73" s="34">
        <v>0.666666666666667</v>
      </c>
      <c r="M73" s="27">
        <v>45145</v>
      </c>
      <c r="N73" s="26">
        <v>0.239583333333333</v>
      </c>
      <c r="O73" s="29" t="str">
        <f>IF(L73="","",IF((L73-I73&lt;=0.0035),"On time",L73-I73))</f>
        <v>On time</v>
      </c>
      <c r="P73" s="30" t="str">
        <f>IF(N73="","",IF(M73-K$73&lt;3,"On time",IF((M73+N73-J73-K$73-3&lt;=0.0035),"On time",(M73+N73)-3-(K$73+J73))))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45145</v>
      </c>
      <c r="N74" s="26">
        <v>0.239583333333333</v>
      </c>
      <c r="O74" s="31"/>
      <c r="P74" s="30" t="str">
        <f t="shared" ref="P74:P80" si="8">IF(N74="","",IF(M74-K$73&lt;3,"On time",IF((M74+N74-J74-K$73-3&lt;=0.0035),"On time",(M74+N74)-3-(K$73+J74))))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45145</v>
      </c>
      <c r="N75" s="26">
        <v>0.25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45145</v>
      </c>
      <c r="N76" s="36">
        <v>0.25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45145</v>
      </c>
      <c r="N77" s="36">
        <v>0.25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45145</v>
      </c>
      <c r="N78" s="36">
        <v>0.305555555555556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45145</v>
      </c>
      <c r="N79" s="26">
        <v>0.305555555555556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45145</v>
      </c>
      <c r="N80" s="26">
        <v>0.305555555555556</v>
      </c>
      <c r="O80" s="32"/>
      <c r="P80" s="30" t="str">
        <f t="shared" si="8"/>
        <v>On time</v>
      </c>
      <c r="Q80" s="51"/>
    </row>
    <row r="82" spans="1:3">
      <c r="A82" s="4" t="s">
        <v>247</v>
      </c>
      <c r="B82" s="4"/>
      <c r="C82" s="3">
        <f>COUNT(N2:N80)</f>
        <v>78</v>
      </c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zoomScale="90" zoomScaleNormal="90" topLeftCell="A40" workbookViewId="0">
      <pane xSplit="7" topLeftCell="H1" activePane="topRight" state="frozen"/>
      <selection/>
      <selection pane="topRight" activeCell="Q44" sqref="Q44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45145</v>
      </c>
      <c r="L2" s="26">
        <v>0.791666666666667</v>
      </c>
      <c r="M2" s="27">
        <v>45145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45145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45145</v>
      </c>
      <c r="N4" s="28">
        <v>0.996527777777778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45145</v>
      </c>
      <c r="N5" s="28">
        <v>0.996527777777778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45145</v>
      </c>
      <c r="L6" s="26">
        <v>0.791666666666667</v>
      </c>
      <c r="M6" s="27">
        <v>45145</v>
      </c>
      <c r="N6" s="26">
        <v>0.163194444444444</v>
      </c>
      <c r="O6" s="29" t="str">
        <f>IF(L6="","",IF((L6-I6&lt;=0.0035),"On time",L6-I6))</f>
        <v>On time</v>
      </c>
      <c r="P6" s="30" t="str">
        <f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45145</v>
      </c>
      <c r="N7" s="26">
        <v>0.260416666666667</v>
      </c>
      <c r="O7" s="31"/>
      <c r="P7" s="30" t="str">
        <f t="shared" ref="P7:P15" si="0">IF(N7="","",IF(M7-K$6&lt;1,"On time",IF((M7+N7-J7-K$6-1&lt;=0.0035),"On time",(M7+N7)-1-(K$6+J7))))</f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45146</v>
      </c>
      <c r="N8" s="28">
        <v>0.197916666666667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45146</v>
      </c>
      <c r="N9" s="28">
        <v>0.147916666666667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45146</v>
      </c>
      <c r="N10" s="28">
        <v>0.147916666666667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45146</v>
      </c>
      <c r="N11" s="28">
        <v>0.166666666666667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45146</v>
      </c>
      <c r="N12" s="28">
        <v>0.166666666666667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45146</v>
      </c>
      <c r="N13" s="28">
        <v>0.246527777777778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45145</v>
      </c>
      <c r="N14" s="28">
        <v>0.927083333333333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45145</v>
      </c>
      <c r="N15" s="28">
        <v>0.927083333333333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45145</v>
      </c>
      <c r="L16" s="34">
        <v>0.666666666666667</v>
      </c>
      <c r="M16" s="27">
        <v>45146</v>
      </c>
      <c r="N16" s="26">
        <v>0.260416666666667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45146</v>
      </c>
      <c r="N17" s="26">
        <v>0.260416666666667</v>
      </c>
      <c r="O17" s="31"/>
      <c r="P17" s="30" t="str">
        <f t="shared" ref="P17:P26" si="1">IF(N17="","",IF(M17-K$16:K$26&lt;1,"On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45146</v>
      </c>
      <c r="N18" s="26">
        <v>0.383333333333333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45146</v>
      </c>
      <c r="N19" s="26">
        <v>0.383333333333333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45146</v>
      </c>
      <c r="N20" s="26">
        <v>0.229166666666667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45146</v>
      </c>
      <c r="N21" s="26">
        <v>0.458333333333333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45146</v>
      </c>
      <c r="N22" s="26">
        <v>0.472222222222222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45146</v>
      </c>
      <c r="N23" s="36">
        <v>0.514583333333333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45146</v>
      </c>
      <c r="N24" s="26">
        <v>0.23125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45146</v>
      </c>
      <c r="N25" s="26">
        <v>0.118055555555556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45146</v>
      </c>
      <c r="N26" s="26">
        <v>0.452777777777778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45145</v>
      </c>
      <c r="L27" s="26">
        <v>0.770833333333333</v>
      </c>
      <c r="M27" s="27">
        <v>45146</v>
      </c>
      <c r="N27" s="26">
        <v>0.385416666666667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45146</v>
      </c>
      <c r="N28" s="26">
        <v>0.385416666666667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45145</v>
      </c>
      <c r="L29" s="43">
        <v>0.825694444444444</v>
      </c>
      <c r="M29" s="27">
        <v>45146</v>
      </c>
      <c r="N29" s="44">
        <v>0.176388888888889</v>
      </c>
      <c r="O29" s="32">
        <f>IF(L29="","",IF((L29-I29&lt;=0.0035),"On time",L29-I29))</f>
        <v>0.0131944444444444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45146</v>
      </c>
      <c r="N30" s="26">
        <v>0.302083333333333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45146</v>
      </c>
      <c r="N31" s="26">
        <v>0.173611111111111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45146</v>
      </c>
      <c r="N32" s="26">
        <v>0.173611111111111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45146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45146</v>
      </c>
      <c r="N34" s="26">
        <v>0.347222222222222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45146</v>
      </c>
      <c r="N35" s="26">
        <v>0.347222222222222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45146</v>
      </c>
      <c r="N36" s="26">
        <v>0.368055555555556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45146</v>
      </c>
      <c r="N37" s="26">
        <v>0.386111111111111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45146</v>
      </c>
      <c r="N38" s="26">
        <v>0.386111111111111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45146</v>
      </c>
      <c r="N39" s="26">
        <v>0.520833333333333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45146</v>
      </c>
      <c r="N40" s="26">
        <v>0.416666666666667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45146</v>
      </c>
      <c r="N41" s="26">
        <v>0.447916666666667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45146</v>
      </c>
      <c r="N42" s="26">
        <v>0.416666666666667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45145</v>
      </c>
      <c r="L43" s="26">
        <v>0.825694444444444</v>
      </c>
      <c r="M43" s="27">
        <v>45146</v>
      </c>
      <c r="N43" s="26">
        <v>0.270833333333333</v>
      </c>
      <c r="O43" s="38">
        <f>IF(L43="","",IF((L43-I43&lt;=0.0035),"On time",L43-I43))</f>
        <v>0.0131944444444444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/>
      <c r="N45" s="26"/>
      <c r="O45" s="38"/>
      <c r="P45" s="39" t="str">
        <f t="shared" ref="P45:P46" si="3">IF(N45="","",IF(M45-K$43&lt;1,"On time",IF((M45+N45-J45-K$43-1&lt;=0.0035),"On time",(M45+N45)-1-(K$43+J45))))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/>
      <c r="N46" s="26"/>
      <c r="O46" s="38"/>
      <c r="P46" s="39" t="str">
        <f t="shared" si="3"/>
        <v/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45145</v>
      </c>
      <c r="L47" s="26">
        <v>0.825694444444444</v>
      </c>
      <c r="M47" s="27">
        <v>45146</v>
      </c>
      <c r="N47" s="26">
        <v>0.166666666666667</v>
      </c>
      <c r="O47" s="29">
        <f>IF(L47="","",IF((L47-I47&lt;=0.0035),"On time",L47-I47))</f>
        <v>0.0131944444444444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45146</v>
      </c>
      <c r="N48" s="26">
        <v>0.207638888888889</v>
      </c>
      <c r="O48" s="31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45146</v>
      </c>
      <c r="N49" s="26">
        <v>0.25</v>
      </c>
      <c r="O49" s="31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45146</v>
      </c>
      <c r="N50" s="26">
        <v>0.333333333333333</v>
      </c>
      <c r="O50" s="31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45146</v>
      </c>
      <c r="N51" s="26">
        <v>0.368055555555556</v>
      </c>
      <c r="O51" s="32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45145</v>
      </c>
      <c r="L52" s="34">
        <v>0.825694444444444</v>
      </c>
      <c r="M52" s="27">
        <v>45146</v>
      </c>
      <c r="N52" s="26">
        <v>0.302083333333333</v>
      </c>
      <c r="O52" s="29">
        <f>IF(L52="","",IF((L52-I52&lt;=0.0035),"On time",L52-I52))</f>
        <v>0.0131944444444444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45146</v>
      </c>
      <c r="N53" s="26">
        <v>0.375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45146</v>
      </c>
      <c r="N54" s="26">
        <v>0.354166666666667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45146</v>
      </c>
      <c r="N55" s="26">
        <v>0.444444444444444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45146</v>
      </c>
      <c r="N56" s="26">
        <v>0.444444444444444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45146</v>
      </c>
      <c r="N57" s="26">
        <v>0.291666666666667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45146</v>
      </c>
      <c r="N58" s="26">
        <v>0.467361111111111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45146</v>
      </c>
      <c r="N59" s="26">
        <v>0.467361111111111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45146</v>
      </c>
      <c r="N60" s="26">
        <v>0.508333333333333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45146</v>
      </c>
      <c r="N61" s="26">
        <v>0.511805555555556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45146</v>
      </c>
      <c r="N62" s="26">
        <v>0.390972222222222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45145</v>
      </c>
      <c r="N63" s="26">
        <v>0.938888888888889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45145</v>
      </c>
      <c r="L64" s="34">
        <v>0.708333333333333</v>
      </c>
      <c r="M64" s="27">
        <v>45146</v>
      </c>
      <c r="N64" s="26">
        <v>0.43125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45146</v>
      </c>
      <c r="N65" s="26">
        <v>0.43125</v>
      </c>
      <c r="O65" s="31"/>
      <c r="P65" s="30" t="str">
        <f t="shared" ref="P65" si="6"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45146</v>
      </c>
      <c r="N66" s="26">
        <v>0.504166666666667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45147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45147</v>
      </c>
      <c r="N68" s="26">
        <v>0.3125</v>
      </c>
      <c r="O68" s="31"/>
      <c r="P68" s="30" t="str">
        <f t="shared" ref="P68:P72" si="7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45147</v>
      </c>
      <c r="N69" s="26">
        <v>0.290277777777778</v>
      </c>
      <c r="O69" s="31"/>
      <c r="P69" s="30" t="str">
        <f t="shared" si="7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45147</v>
      </c>
      <c r="N70" s="26">
        <v>0.333333333333333</v>
      </c>
      <c r="O70" s="31"/>
      <c r="P70" s="30" t="str">
        <f t="shared" si="7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45147</v>
      </c>
      <c r="N71" s="26">
        <v>0.333333333333333</v>
      </c>
      <c r="O71" s="31"/>
      <c r="P71" s="30" t="str">
        <f t="shared" si="7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45147</v>
      </c>
      <c r="N72" s="26">
        <v>0.541666666666667</v>
      </c>
      <c r="O72" s="32"/>
      <c r="P72" s="30" t="str">
        <f t="shared" si="7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45145</v>
      </c>
      <c r="L73" s="34">
        <v>0.666666666666667</v>
      </c>
      <c r="M73" s="27">
        <v>45146</v>
      </c>
      <c r="N73" s="26">
        <v>0.21875</v>
      </c>
      <c r="O73" s="29" t="str">
        <f>IF(L73="","",IF((L73-I73&lt;=0.0035),"On time",L73-I73))</f>
        <v>On time</v>
      </c>
      <c r="P73" s="30" t="str">
        <f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45146</v>
      </c>
      <c r="N74" s="26">
        <v>0.21875</v>
      </c>
      <c r="O74" s="31"/>
      <c r="P74" s="30" t="str">
        <f t="shared" ref="P74:P80" si="8">IF(N74="","",IF(M74-K$73&lt;1,"On time",IF((M74+N74-J74-K$73-1&lt;=0.0035),"On time",(M74+N74)-1-(K$73+J74))))</f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45146</v>
      </c>
      <c r="N75" s="26">
        <v>0.260416666666667</v>
      </c>
      <c r="O75" s="31"/>
      <c r="P75" s="30" t="str">
        <f t="shared" si="8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45146</v>
      </c>
      <c r="N76" s="36">
        <v>0.260416666666667</v>
      </c>
      <c r="O76" s="31"/>
      <c r="P76" s="30" t="str">
        <f t="shared" si="8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45146</v>
      </c>
      <c r="N77" s="36">
        <v>0.260416666666667</v>
      </c>
      <c r="O77" s="31"/>
      <c r="P77" s="30" t="str">
        <f t="shared" si="8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45146</v>
      </c>
      <c r="N78" s="36">
        <v>0.28125</v>
      </c>
      <c r="O78" s="31"/>
      <c r="P78" s="30" t="str">
        <f t="shared" si="8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45146</v>
      </c>
      <c r="N79" s="26">
        <v>0.28125</v>
      </c>
      <c r="O79" s="31"/>
      <c r="P79" s="30" t="str">
        <f t="shared" si="8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45146</v>
      </c>
      <c r="N80" s="26">
        <v>0.28125</v>
      </c>
      <c r="O80" s="32"/>
      <c r="P80" s="30" t="str">
        <f t="shared" si="8"/>
        <v>On time</v>
      </c>
      <c r="Q80" s="51"/>
    </row>
    <row r="82" spans="1:15">
      <c r="A82" s="4" t="s">
        <v>247</v>
      </c>
      <c r="B82" s="4"/>
      <c r="C82" s="3">
        <f>COUNT(N2:N80)</f>
        <v>76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4</v>
      </c>
    </row>
    <row r="87" spans="1:16">
      <c r="A87" s="4" t="s">
        <v>252</v>
      </c>
      <c r="B87" s="4"/>
      <c r="C87" s="52">
        <f>SUM(C85-C86)/C85</f>
        <v>0.6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Q87"/>
  <sheetViews>
    <sheetView zoomScale="90" zoomScaleNormal="90" topLeftCell="A46" workbookViewId="0">
      <pane xSplit="7" topLeftCell="M1" activePane="topRight" state="frozen"/>
      <selection/>
      <selection pane="topRight" activeCell="N80" sqref="N80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45146</v>
      </c>
      <c r="L2" s="26">
        <v>0.791666666666667</v>
      </c>
      <c r="M2" s="27">
        <v>45146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IF(N2="","",IF(M2-K$2&lt;2,"On time",IF((M2+N2-J2-K$2-2&lt;=0.0035),"On time",(M2+N2)-2-(K$2+J2))))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45146</v>
      </c>
      <c r="N3" s="28">
        <v>0.909722222222222</v>
      </c>
      <c r="O3" s="31"/>
      <c r="P3" s="30" t="str">
        <f>IF(N3="","",IF(M3-K$2&lt;2,"On time",IF((M3+N3-J3-K$2-2&lt;=0.0035),"On time",(M3+N3)-2-(K$2+J3))))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45146</v>
      </c>
      <c r="N4" s="28">
        <v>0.996527777777778</v>
      </c>
      <c r="O4" s="31"/>
      <c r="P4" s="30" t="str">
        <f>IF(N4="","",IF(M4-K$2&lt;2,"On time",IF((M4+N4-J4-K$2-2&lt;=0.0035),"On time",(M4+N4)-2-(K$2+J4))))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45146</v>
      </c>
      <c r="N5" s="28">
        <v>0.996527777777778</v>
      </c>
      <c r="O5" s="31"/>
      <c r="P5" s="30" t="str">
        <f>IF(N5="","",IF(M5-K$2&lt;2,"On time",IF((M5+N5-J5-K$2-2&lt;=0.0035),"On time",(M5+N5)-2-(K$2+J5))))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45146</v>
      </c>
      <c r="L6" s="26">
        <v>0.791666666666667</v>
      </c>
      <c r="M6" s="27">
        <v>45146</v>
      </c>
      <c r="N6" s="26">
        <v>0.927083333333333</v>
      </c>
      <c r="O6" s="29" t="str">
        <f>IF(L6="","",IF((L6-I6&lt;=0.0035),"On time",L6-I6))</f>
        <v>On time</v>
      </c>
      <c r="P6" s="30" t="str">
        <f t="shared" ref="P6:P15" si="0">IF(N6="","",IF(M6-K$6&lt;2,"On time",IF((M6+N6-J6-K$6-2&lt;=0.0035),"On time",(M6+N6)-2-(K$6+J6))))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45146</v>
      </c>
      <c r="N7" s="26">
        <v>0.958333333333333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45148</v>
      </c>
      <c r="N8" s="28">
        <v>0.177083333333333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45148</v>
      </c>
      <c r="N9" s="28">
        <v>0.0916666666666667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45148</v>
      </c>
      <c r="N10" s="28">
        <v>0.0916666666666667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45148</v>
      </c>
      <c r="N11" s="28">
        <v>0.21875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45148</v>
      </c>
      <c r="N12" s="28">
        <v>0.21875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45148</v>
      </c>
      <c r="N13" s="28">
        <v>0.125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45148</v>
      </c>
      <c r="N14" s="28">
        <v>0.00416666666666667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45148</v>
      </c>
      <c r="N15" s="28">
        <v>0.00416666666666667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45146</v>
      </c>
      <c r="L16" s="34">
        <v>0.666666666666667</v>
      </c>
      <c r="M16" s="27">
        <v>45148</v>
      </c>
      <c r="N16" s="26">
        <v>0.21875</v>
      </c>
      <c r="O16" s="29" t="str">
        <f>IF(L16="","",IF((L16-I16&lt;=0.0035),"On time",L16-I16))</f>
        <v>On time</v>
      </c>
      <c r="P16" s="30" t="str">
        <f t="shared" ref="P16:P26" si="1">IF(N16="","",IF(M16-K$16:K$26&lt;2,"On time",IF((M16+N16-J16-K$16-2&lt;=0.0035),"On time",(M16+N16)-2-(K$16+J16))))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45148</v>
      </c>
      <c r="N17" s="26">
        <v>0.21875</v>
      </c>
      <c r="O17" s="31"/>
      <c r="P17" s="30" t="str">
        <f t="shared" si="1"/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45148</v>
      </c>
      <c r="N18" s="26">
        <v>0.314583333333333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45148</v>
      </c>
      <c r="N19" s="26">
        <v>0.45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45148</v>
      </c>
      <c r="N20" s="26">
        <v>0.430555555555556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45148</v>
      </c>
      <c r="N21" s="26">
        <v>0.479166666666667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45148</v>
      </c>
      <c r="N22" s="26">
        <v>0.200694444444444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45148</v>
      </c>
      <c r="N23" s="36">
        <v>0.152777777777778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45148</v>
      </c>
      <c r="N24" s="26">
        <v>0.538194444444444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45148</v>
      </c>
      <c r="N25" s="26">
        <v>0.5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45148</v>
      </c>
      <c r="N26" s="26">
        <v>0.5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45146</v>
      </c>
      <c r="L27" s="26">
        <v>0.770833333333333</v>
      </c>
      <c r="M27" s="27">
        <v>45148</v>
      </c>
      <c r="N27" s="26">
        <v>0.354166666666667</v>
      </c>
      <c r="O27" s="38" t="str">
        <f>IF(L27="","",IF((L27-I27&lt;=0.0035),"On time",L27-I27))</f>
        <v>On time</v>
      </c>
      <c r="P27" s="39" t="str">
        <f>IF(N27="","",IF(M27-K$27&lt;2,"On time",IF((M27+N27-J27-K$27-2&lt;=0.0035),"On time",(M27+N27)-2-(K$27+J27))))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45148</v>
      </c>
      <c r="N28" s="26">
        <v>0.378472222222222</v>
      </c>
      <c r="O28" s="38"/>
      <c r="P28" s="39" t="str">
        <f>IF(N28="","",IF(M28-K$27&lt;2,"On time",IF((M28+N28-J28-K$27-2&lt;=0.0035),"On time",(M28+N28)-2-(K$27+J28))))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45146</v>
      </c>
      <c r="L29" s="43">
        <v>0.8125</v>
      </c>
      <c r="M29" s="27">
        <v>45148</v>
      </c>
      <c r="N29" s="44">
        <v>0.222222222222222</v>
      </c>
      <c r="O29" s="32" t="str">
        <f>IF(L29="","",IF((L29-I29&lt;=0.0035),"On time",L29-I29))</f>
        <v>On time</v>
      </c>
      <c r="P29" s="39" t="str">
        <f t="shared" ref="P29:P42" si="2">IF(N29="","",IF(M29-K$29&lt;2,"On time",IF((M29+N29-J29-K$29-2&lt;=0.0035),"On time",(M29+N29)-2-(K$29+J29))))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45148</v>
      </c>
      <c r="N30" s="26">
        <v>0.25</v>
      </c>
      <c r="O30" s="38"/>
      <c r="P30" s="39" t="str">
        <f t="shared" si="2"/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45148</v>
      </c>
      <c r="N31" s="26">
        <v>0.340277777777778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45148</v>
      </c>
      <c r="N32" s="26">
        <v>0.340277777777778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45148</v>
      </c>
      <c r="N33" s="26">
        <v>0.354166666666667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45148</v>
      </c>
      <c r="N34" s="26">
        <v>0.270833333333333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45148</v>
      </c>
      <c r="N35" s="26">
        <v>0.270833333333333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45148</v>
      </c>
      <c r="N36" s="26">
        <v>0.434027777777778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45148</v>
      </c>
      <c r="N37" s="26">
        <v>0.378472222222222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45148</v>
      </c>
      <c r="N38" s="26">
        <v>0.378472222222222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45148</v>
      </c>
      <c r="N39" s="26">
        <v>0.510416666666667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45148</v>
      </c>
      <c r="N40" s="26">
        <v>0.364583333333333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45148</v>
      </c>
      <c r="N41" s="26">
        <v>0.436111111111111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45148</v>
      </c>
      <c r="N42" s="26">
        <v>0.364583333333333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45146</v>
      </c>
      <c r="L43" s="26">
        <v>0.8125</v>
      </c>
      <c r="M43" s="27">
        <v>45148</v>
      </c>
      <c r="N43" s="26">
        <v>0.270833333333333</v>
      </c>
      <c r="O43" s="38" t="str">
        <f>IF(L43="","",IF((L43-I43&lt;=0.0035),"On time",L43-I43))</f>
        <v>On time</v>
      </c>
      <c r="P43" s="39" t="str">
        <f>IF(N43="","",IF(M43-K$43&lt;2,"On time",IF((M43+N43-J43-K$43-2&lt;=0.0035),"On time",(M43+N43)-2-(K$43+J43))))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>
        <v>45148</v>
      </c>
      <c r="N44" s="26">
        <v>0.246527777777778</v>
      </c>
      <c r="O44" s="38"/>
      <c r="P44" s="39" t="str">
        <f>IF(N44="","",IF(M44-K$43&lt;2,"On time",IF((M44+N44-J44-K$43-2&lt;=0.0035),"On time",(M44+N44)-2-(K$43+J44))))</f>
        <v>On time</v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45148</v>
      </c>
      <c r="N45" s="26"/>
      <c r="O45" s="38"/>
      <c r="P45" s="39" t="str">
        <f>IF(N45="","",IF(M45-K$43&lt;2,"On time",IF((M45+N45-J45-K$43-2&lt;=0.0035),"On time",(M45+N45)-2-(K$43+J45))))</f>
        <v/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45148</v>
      </c>
      <c r="N46" s="26">
        <v>0.21875</v>
      </c>
      <c r="O46" s="38"/>
      <c r="P46" s="39" t="str">
        <f>IF(N46="","",IF(M46-K$43&lt;2,"On time",IF((M46+N46-J46-K$43-2&lt;=0.0035),"On time",(M46+N46)-2-(K$43+J46))))</f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45146</v>
      </c>
      <c r="L47" s="26">
        <v>0.8125</v>
      </c>
      <c r="M47" s="27">
        <v>45148</v>
      </c>
      <c r="N47" s="26">
        <v>0.229166666666667</v>
      </c>
      <c r="O47" s="29" t="str">
        <f>IF(L47="","",IF((L47-I47&lt;=0.0035),"On time",L47-I47))</f>
        <v>On time</v>
      </c>
      <c r="P47" s="39" t="str">
        <f>IF(N47="","",IF(M47-K$47&lt;2,"On time",IF((M47+N47-J47-K$47-2&lt;=0.0035),"On time",(M47+N47)-2-(K$47+J47))))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45148</v>
      </c>
      <c r="N48" s="26">
        <v>0.229166666666667</v>
      </c>
      <c r="O48" s="31"/>
      <c r="P48" s="39" t="str">
        <f>IF(N48="","",IF(M48-K$47&lt;2,"On time",IF((M48+N48-J48-K$47-2&lt;=0.0035),"On time",(M48+N48)-2-(K$47+J48))))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45148</v>
      </c>
      <c r="N49" s="26">
        <v>0.208333333333333</v>
      </c>
      <c r="O49" s="31"/>
      <c r="P49" s="39" t="str">
        <f>IF(N49="","",IF(M49-K$47&lt;2,"On time",IF((M49+N49-J49-K$47-2&lt;=0.0035),"On time",(M49+N49)-2-(K$47+J49))))</f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45148</v>
      </c>
      <c r="N50" s="26">
        <v>0.291666666666667</v>
      </c>
      <c r="O50" s="31"/>
      <c r="P50" s="39" t="str">
        <f>IF(N50="","",IF(M50-K$47&lt;2,"On time",IF((M50+N50-J50-K$47-2&lt;=0.0035),"On time",(M50+N50)-2-(K$47+J50))))</f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45148</v>
      </c>
      <c r="N51" s="26">
        <v>0.375</v>
      </c>
      <c r="O51" s="32"/>
      <c r="P51" s="39" t="str">
        <f>IF(N51="","",IF(M51-K$47&lt;2,"On time",IF((M51+N51-J51-K$47-2&lt;=0.0035),"On time",(M51+N51)-2-(K$47+J51))))</f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45146</v>
      </c>
      <c r="L52" s="34">
        <v>0.8125</v>
      </c>
      <c r="M52" s="27">
        <v>45148</v>
      </c>
      <c r="N52" s="26">
        <v>0.347222222222222</v>
      </c>
      <c r="O52" s="29" t="str">
        <f>IF(L52="","",IF((L52-I52&lt;=0.0035),"On time",L52-I52))</f>
        <v>On time</v>
      </c>
      <c r="P52" s="30" t="str">
        <f t="shared" ref="P52:P63" si="3">IF(N52="","",IF(M52-K$52&lt;2,"On time",IF((M52+N52-J52-K$52-2&lt;=0.0035),"On time",(M52+N52)-2-(K$52+J52))))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45148</v>
      </c>
      <c r="N53" s="26">
        <v>0.375</v>
      </c>
      <c r="O53" s="31"/>
      <c r="P53" s="30" t="str">
        <f t="shared" si="3"/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45148</v>
      </c>
      <c r="N54" s="26">
        <v>0.427083333333333</v>
      </c>
      <c r="O54" s="31"/>
      <c r="P54" s="30" t="str">
        <f t="shared" si="3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45148</v>
      </c>
      <c r="N55" s="26">
        <v>0.4375</v>
      </c>
      <c r="O55" s="31"/>
      <c r="P55" s="30" t="str">
        <f t="shared" si="3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45148</v>
      </c>
      <c r="N56" s="26">
        <v>0.4375</v>
      </c>
      <c r="O56" s="31"/>
      <c r="P56" s="30" t="str">
        <f t="shared" si="3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45148</v>
      </c>
      <c r="N57" s="26">
        <v>0.302083333333333</v>
      </c>
      <c r="O57" s="31"/>
      <c r="P57" s="30" t="str">
        <f t="shared" si="3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45148</v>
      </c>
      <c r="N58" s="26">
        <v>0.495833333333333</v>
      </c>
      <c r="O58" s="31"/>
      <c r="P58" s="30" t="str">
        <f t="shared" si="3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45148</v>
      </c>
      <c r="N59" s="26">
        <v>0.495833333333333</v>
      </c>
      <c r="O59" s="31"/>
      <c r="P59" s="30" t="str">
        <f t="shared" si="3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45148</v>
      </c>
      <c r="N60" s="26">
        <v>0.541666666666667</v>
      </c>
      <c r="O60" s="31"/>
      <c r="P60" s="30" t="str">
        <f t="shared" si="3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45148</v>
      </c>
      <c r="N61" s="26">
        <v>0.510416666666667</v>
      </c>
      <c r="O61" s="31"/>
      <c r="P61" s="30" t="str">
        <f t="shared" si="3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45148</v>
      </c>
      <c r="N62" s="26">
        <v>0.352083333333333</v>
      </c>
      <c r="O62" s="31"/>
      <c r="P62" s="30" t="str">
        <f t="shared" si="3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45146</v>
      </c>
      <c r="N63" s="26">
        <v>0.954861111111111</v>
      </c>
      <c r="O63" s="32"/>
      <c r="P63" s="30" t="str">
        <f t="shared" si="3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45146</v>
      </c>
      <c r="L64" s="34">
        <v>0.708333333333333</v>
      </c>
      <c r="M64" s="27">
        <v>45147</v>
      </c>
      <c r="N64" s="26">
        <v>0.418055555555556</v>
      </c>
      <c r="O64" s="29" t="str">
        <f>IF(L64="","",IF((L64-I64&lt;=0.0035),"On time",L64-I64))</f>
        <v>On time</v>
      </c>
      <c r="P64" s="30" t="str">
        <f>IF(N64="","",IF(M64-K$64&lt;2,"On time",IF((M64+N64-J64-K$64-2&lt;=0.0035),"On time",(M64+N64)-2-(K$64+J64))))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45147</v>
      </c>
      <c r="N65" s="26">
        <v>0.418055555555556</v>
      </c>
      <c r="O65" s="31"/>
      <c r="P65" s="30" t="str">
        <f>IF(N65="","",IF(M65-K$64&lt;2,"On time",IF((M65+N65-J65-K$64-2&lt;=0.0035),"On time",(M65+N65)-2-(K$64+J65))))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45147</v>
      </c>
      <c r="N66" s="26">
        <v>0.504166666666667</v>
      </c>
      <c r="O66" s="31"/>
      <c r="P66" s="30" t="str">
        <f>IF(N66="","",IF(M66-K$64&lt;2,"On time",IF((M66+N66-J66-K$64-2&lt;=0.0035),"On time",(M66+N66)-2-(K$64+J66))))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45148</v>
      </c>
      <c r="N67" s="26">
        <v>0.3125</v>
      </c>
      <c r="O67" s="31"/>
      <c r="P67" s="30" t="str">
        <f>IF(N67="","",IF(M67-K$64&lt;2,"On time",IF((M67+N67-J67-K$64-2&lt;=0.0035),"On time",(M67+N67)-2-(K$64+J67))))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45148</v>
      </c>
      <c r="N68" s="26">
        <v>0.3125</v>
      </c>
      <c r="O68" s="31"/>
      <c r="P68" s="30" t="str">
        <f t="shared" ref="P68:P72" si="4">IF(N68="","",IF(M68-K$64&lt;2,"On time",IF((M68+N68-J68-K$64-2&lt;=0.0035),"On time",(M68+N68)-2-(K$64+J68))))</f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45148</v>
      </c>
      <c r="N69" s="26">
        <v>0.289583333333333</v>
      </c>
      <c r="O69" s="31"/>
      <c r="P69" s="30" t="str">
        <f t="shared" si="4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45148</v>
      </c>
      <c r="N70" s="26">
        <v>0.333333333333333</v>
      </c>
      <c r="O70" s="31"/>
      <c r="P70" s="30" t="str">
        <f t="shared" si="4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45148</v>
      </c>
      <c r="N71" s="26">
        <v>0.333333333333333</v>
      </c>
      <c r="O71" s="31"/>
      <c r="P71" s="30" t="str">
        <f t="shared" si="4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45148</v>
      </c>
      <c r="N72" s="26">
        <v>0.415972222222222</v>
      </c>
      <c r="O72" s="32"/>
      <c r="P72" s="30" t="str">
        <f t="shared" si="4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45146</v>
      </c>
      <c r="L73" s="34">
        <v>0.666666666666667</v>
      </c>
      <c r="M73" s="27">
        <v>45148</v>
      </c>
      <c r="N73" s="26">
        <v>0.347916666666667</v>
      </c>
      <c r="O73" s="29" t="str">
        <f>IF(L73="","",IF((L73-I73&lt;=0.0035),"On time",L73-I73))</f>
        <v>On time</v>
      </c>
      <c r="P73" s="30" t="str">
        <f t="shared" ref="P73:P80" si="5">IF(N73="","",IF(M73-K$73&lt;2,"On time",IF((M73+N73-J73-K$73-2&lt;=0.0035),"On time",(M73+N73)-2-(K$73+J73))))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45148</v>
      </c>
      <c r="N74" s="26">
        <v>0.347916666666667</v>
      </c>
      <c r="O74" s="31"/>
      <c r="P74" s="30" t="str">
        <f t="shared" si="5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45148</v>
      </c>
      <c r="N75" s="26">
        <v>0.347916666666667</v>
      </c>
      <c r="O75" s="31"/>
      <c r="P75" s="30" t="str">
        <f t="shared" si="5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45148</v>
      </c>
      <c r="N76" s="36">
        <v>0.302083333333333</v>
      </c>
      <c r="O76" s="31"/>
      <c r="P76" s="30" t="str">
        <f t="shared" si="5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45148</v>
      </c>
      <c r="N77" s="36">
        <v>0.302083333333333</v>
      </c>
      <c r="O77" s="31"/>
      <c r="P77" s="30" t="str">
        <f t="shared" si="5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45148</v>
      </c>
      <c r="N78" s="36">
        <v>0.322916666666667</v>
      </c>
      <c r="O78" s="31"/>
      <c r="P78" s="30" t="str">
        <f t="shared" si="5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45148</v>
      </c>
      <c r="N79" s="26">
        <v>0.322916666666667</v>
      </c>
      <c r="O79" s="31"/>
      <c r="P79" s="30" t="str">
        <f t="shared" si="5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45148</v>
      </c>
      <c r="N80" s="26">
        <v>0.322916666666667</v>
      </c>
      <c r="O80" s="32"/>
      <c r="P80" s="30" t="str">
        <f t="shared" si="5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</sheetPr>
  <dimension ref="A1:Q87"/>
  <sheetViews>
    <sheetView zoomScale="90" zoomScaleNormal="90" topLeftCell="A16" workbookViewId="0">
      <pane xSplit="7" topLeftCell="M1" activePane="topRight" state="frozen"/>
      <selection/>
      <selection pane="topRight" activeCell="M44" sqref="M44"/>
    </sheetView>
  </sheetViews>
  <sheetFormatPr defaultColWidth="9" defaultRowHeight="15"/>
  <cols>
    <col min="1" max="1" width="12.2857142857143" style="2" customWidth="1"/>
    <col min="2" max="2" width="44" style="3" customWidth="1"/>
    <col min="3" max="3" width="16" style="3" customWidth="1"/>
    <col min="4" max="4" width="15.4285714285714" style="3" customWidth="1"/>
    <col min="5" max="5" width="11.4285714285714" style="3" customWidth="1"/>
    <col min="6" max="6" width="12" style="4" customWidth="1"/>
    <col min="7" max="7" width="10.2857142857143" style="4" customWidth="1"/>
    <col min="8" max="8" width="8" style="3" customWidth="1"/>
    <col min="9" max="10" width="14.7142857142857" style="4" customWidth="1"/>
    <col min="11" max="13" width="14.8571428571429" style="4" customWidth="1"/>
    <col min="14" max="14" width="13.8571428571429" style="4" customWidth="1"/>
    <col min="15" max="15" width="17.4285714285714" style="4" customWidth="1"/>
    <col min="16" max="16" width="11.5714285714286" style="4" customWidth="1"/>
    <col min="17" max="17" width="41" style="3" customWidth="1"/>
    <col min="18" max="16384" width="9" style="3"/>
  </cols>
  <sheetData>
    <row r="1" s="1" customFormat="1" ht="47.25" spans="1:1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256</v>
      </c>
      <c r="G1" s="8" t="s">
        <v>257</v>
      </c>
      <c r="H1" s="8" t="s">
        <v>5</v>
      </c>
      <c r="I1" s="8" t="s">
        <v>258</v>
      </c>
      <c r="J1" s="8" t="s">
        <v>259</v>
      </c>
      <c r="K1" s="8" t="s">
        <v>260</v>
      </c>
      <c r="L1" s="8" t="s">
        <v>261</v>
      </c>
      <c r="M1" s="8" t="s">
        <v>260</v>
      </c>
      <c r="N1" s="8" t="s">
        <v>262</v>
      </c>
      <c r="O1" s="8" t="s">
        <v>263</v>
      </c>
      <c r="P1" s="8" t="s">
        <v>264</v>
      </c>
      <c r="Q1" s="8" t="s">
        <v>265</v>
      </c>
    </row>
    <row r="2" spans="1:17">
      <c r="A2" s="9" t="s">
        <v>9</v>
      </c>
      <c r="B2" s="10" t="s">
        <v>10</v>
      </c>
      <c r="C2" s="11" t="s">
        <v>11</v>
      </c>
      <c r="D2" s="11" t="s">
        <v>12</v>
      </c>
      <c r="E2" s="12" t="s">
        <v>13</v>
      </c>
      <c r="F2" s="13">
        <v>1</v>
      </c>
      <c r="G2" s="13">
        <v>1</v>
      </c>
      <c r="H2" s="11" t="s">
        <v>14</v>
      </c>
      <c r="I2" s="24">
        <v>0.791666666666667</v>
      </c>
      <c r="J2" s="24">
        <v>0.520833333333333</v>
      </c>
      <c r="K2" s="25">
        <v>45148</v>
      </c>
      <c r="L2" s="26">
        <v>0.791666666666667</v>
      </c>
      <c r="M2" s="27">
        <v>45148</v>
      </c>
      <c r="N2" s="28">
        <v>0.909722222222222</v>
      </c>
      <c r="O2" s="29" t="str">
        <f>IF(L2="","",IF((L2-I2&lt;=0.0035),"On time",L2-I2))</f>
        <v>On time</v>
      </c>
      <c r="P2" s="30" t="str">
        <f>IF(N2="","",IF(M2-K$2&lt;1,"On time",IF((M2+N2-J2-K$2-1&lt;=0.0035),"On time",(M2+N2)-1-(K$2+J2))))</f>
        <v>On time</v>
      </c>
      <c r="Q2" s="50"/>
    </row>
    <row r="3" spans="1:17">
      <c r="A3" s="14" t="s">
        <v>15</v>
      </c>
      <c r="B3" s="15" t="s">
        <v>16</v>
      </c>
      <c r="C3" s="16" t="s">
        <v>17</v>
      </c>
      <c r="D3" s="11" t="s">
        <v>12</v>
      </c>
      <c r="E3" s="12" t="s">
        <v>13</v>
      </c>
      <c r="F3" s="13">
        <v>1</v>
      </c>
      <c r="G3" s="13">
        <v>1</v>
      </c>
      <c r="H3" s="11" t="s">
        <v>14</v>
      </c>
      <c r="I3" s="24"/>
      <c r="J3" s="24">
        <v>0.520833333333333</v>
      </c>
      <c r="K3" s="25"/>
      <c r="L3" s="26"/>
      <c r="M3" s="27">
        <v>45148</v>
      </c>
      <c r="N3" s="28">
        <v>0.909722222222222</v>
      </c>
      <c r="O3" s="31"/>
      <c r="P3" s="30" t="str">
        <f>IF(N3="","",IF(M3-K$2&lt;1,"On time",IF((M3+N3-J3-K$2-1&lt;=0.0035),"On time",(M3+N3)-1-(K$2+J3))))</f>
        <v>On time</v>
      </c>
      <c r="Q3" s="50"/>
    </row>
    <row r="4" spans="1:17">
      <c r="A4" s="9" t="s">
        <v>18</v>
      </c>
      <c r="B4" s="10" t="s">
        <v>19</v>
      </c>
      <c r="C4" s="11" t="s">
        <v>20</v>
      </c>
      <c r="D4" s="11" t="s">
        <v>12</v>
      </c>
      <c r="E4" s="12" t="s">
        <v>13</v>
      </c>
      <c r="F4" s="13">
        <v>1</v>
      </c>
      <c r="G4" s="13">
        <v>1</v>
      </c>
      <c r="H4" s="11" t="s">
        <v>14</v>
      </c>
      <c r="I4" s="24"/>
      <c r="J4" s="24">
        <v>0.333333333333333</v>
      </c>
      <c r="K4" s="25"/>
      <c r="L4" s="26"/>
      <c r="M4" s="27">
        <v>45148</v>
      </c>
      <c r="N4" s="28">
        <v>0.961805555555555</v>
      </c>
      <c r="O4" s="31"/>
      <c r="P4" s="30" t="str">
        <f>IF(N4="","",IF(M4-K$2&lt;1,"On time",IF((M4+N4-J4-K$2-1&lt;=0.0035),"On time",(M4+N4)-1-(K$2+J4))))</f>
        <v>On time</v>
      </c>
      <c r="Q4" s="50"/>
    </row>
    <row r="5" spans="1:17">
      <c r="A5" s="9" t="s">
        <v>21</v>
      </c>
      <c r="B5" s="10" t="s">
        <v>22</v>
      </c>
      <c r="C5" s="11" t="s">
        <v>20</v>
      </c>
      <c r="D5" s="11" t="s">
        <v>12</v>
      </c>
      <c r="E5" s="12" t="s">
        <v>13</v>
      </c>
      <c r="F5" s="13">
        <v>1</v>
      </c>
      <c r="G5" s="13">
        <v>1</v>
      </c>
      <c r="H5" s="11" t="s">
        <v>14</v>
      </c>
      <c r="I5" s="24"/>
      <c r="J5" s="24">
        <v>0.333333333333333</v>
      </c>
      <c r="K5" s="25"/>
      <c r="L5" s="26"/>
      <c r="M5" s="27">
        <v>45148</v>
      </c>
      <c r="N5" s="28">
        <v>0.961805555555555</v>
      </c>
      <c r="O5" s="31"/>
      <c r="P5" s="30" t="str">
        <f>IF(N5="","",IF(M5-K$2&lt;1,"On time",IF((M5+N5-J5-K$2-1&lt;=0.0035),"On time",(M5+N5)-1-(K$2+J5))))</f>
        <v>On time</v>
      </c>
      <c r="Q5" s="50"/>
    </row>
    <row r="6" spans="1:17">
      <c r="A6" s="9" t="s">
        <v>23</v>
      </c>
      <c r="B6" s="10" t="s">
        <v>24</v>
      </c>
      <c r="C6" s="11" t="s">
        <v>25</v>
      </c>
      <c r="D6" s="11" t="s">
        <v>12</v>
      </c>
      <c r="E6" s="12" t="s">
        <v>13</v>
      </c>
      <c r="F6" s="13">
        <v>1</v>
      </c>
      <c r="G6" s="13">
        <v>1</v>
      </c>
      <c r="H6" s="11" t="s">
        <v>26</v>
      </c>
      <c r="I6" s="24">
        <v>0.791666666666667</v>
      </c>
      <c r="J6" s="24">
        <v>0.291666666666667</v>
      </c>
      <c r="K6" s="25">
        <v>45148</v>
      </c>
      <c r="L6" s="26">
        <v>0.791666666666667</v>
      </c>
      <c r="M6" s="27">
        <v>45148</v>
      </c>
      <c r="N6" s="26">
        <v>0.857638888888889</v>
      </c>
      <c r="O6" s="29" t="str">
        <f>IF(L6="","",IF((L6-I6&lt;=0.0035),"On time",L6-I6))</f>
        <v>On time</v>
      </c>
      <c r="P6" s="30" t="str">
        <f t="shared" ref="P6:P15" si="0">IF(N6="","",IF(M6-K$6&lt;1,"On time",IF((M6+N6-J6-K$6-1&lt;=0.0035),"On time",(M6+N6)-1-(K$6+J6))))</f>
        <v>On time</v>
      </c>
      <c r="Q6" s="50"/>
    </row>
    <row r="7" spans="1:17">
      <c r="A7" s="9" t="s">
        <v>27</v>
      </c>
      <c r="B7" s="10" t="s">
        <v>28</v>
      </c>
      <c r="C7" s="11" t="s">
        <v>29</v>
      </c>
      <c r="D7" s="11" t="s">
        <v>12</v>
      </c>
      <c r="E7" s="12" t="s">
        <v>13</v>
      </c>
      <c r="F7" s="13">
        <v>1</v>
      </c>
      <c r="G7" s="13">
        <v>1</v>
      </c>
      <c r="H7" s="11" t="s">
        <v>26</v>
      </c>
      <c r="I7" s="24"/>
      <c r="J7" s="24">
        <v>0.291666666666667</v>
      </c>
      <c r="K7" s="25"/>
      <c r="L7" s="25"/>
      <c r="M7" s="27">
        <v>45148</v>
      </c>
      <c r="N7" s="26">
        <v>0.884027777777778</v>
      </c>
      <c r="O7" s="31"/>
      <c r="P7" s="30" t="str">
        <f t="shared" si="0"/>
        <v>On time</v>
      </c>
      <c r="Q7" s="50"/>
    </row>
    <row r="8" spans="1:17">
      <c r="A8" s="9" t="s">
        <v>30</v>
      </c>
      <c r="B8" s="10" t="s">
        <v>31</v>
      </c>
      <c r="C8" s="11" t="s">
        <v>32</v>
      </c>
      <c r="D8" s="11" t="s">
        <v>12</v>
      </c>
      <c r="E8" s="12" t="s">
        <v>13</v>
      </c>
      <c r="F8" s="13">
        <v>1</v>
      </c>
      <c r="G8" s="13">
        <v>1</v>
      </c>
      <c r="H8" s="11" t="s">
        <v>26</v>
      </c>
      <c r="I8" s="24"/>
      <c r="J8" s="24">
        <v>0.520833333333333</v>
      </c>
      <c r="K8" s="25"/>
      <c r="L8" s="25"/>
      <c r="M8" s="27">
        <v>45149</v>
      </c>
      <c r="N8" s="28">
        <v>0.260416666666667</v>
      </c>
      <c r="O8" s="31"/>
      <c r="P8" s="30" t="str">
        <f t="shared" si="0"/>
        <v>On time</v>
      </c>
      <c r="Q8" s="51"/>
    </row>
    <row r="9" spans="1:17">
      <c r="A9" s="9" t="s">
        <v>33</v>
      </c>
      <c r="B9" s="10" t="s">
        <v>34</v>
      </c>
      <c r="C9" s="11" t="s">
        <v>35</v>
      </c>
      <c r="D9" s="11" t="s">
        <v>12</v>
      </c>
      <c r="E9" s="12" t="s">
        <v>13</v>
      </c>
      <c r="F9" s="13">
        <v>1</v>
      </c>
      <c r="G9" s="13">
        <v>1</v>
      </c>
      <c r="H9" s="11" t="s">
        <v>26</v>
      </c>
      <c r="I9" s="24"/>
      <c r="J9" s="24">
        <v>0.541666666666667</v>
      </c>
      <c r="K9" s="25"/>
      <c r="L9" s="25"/>
      <c r="M9" s="27">
        <v>45149</v>
      </c>
      <c r="N9" s="28">
        <v>0.208333333333333</v>
      </c>
      <c r="O9" s="31"/>
      <c r="P9" s="30" t="str">
        <f t="shared" si="0"/>
        <v>On time</v>
      </c>
      <c r="Q9" s="51"/>
    </row>
    <row r="10" spans="1:17">
      <c r="A10" s="9" t="s">
        <v>36</v>
      </c>
      <c r="B10" s="10" t="s">
        <v>37</v>
      </c>
      <c r="C10" s="11" t="s">
        <v>35</v>
      </c>
      <c r="D10" s="11" t="s">
        <v>12</v>
      </c>
      <c r="E10" s="12" t="s">
        <v>13</v>
      </c>
      <c r="F10" s="13">
        <v>1</v>
      </c>
      <c r="G10" s="13">
        <v>1</v>
      </c>
      <c r="H10" s="11" t="s">
        <v>26</v>
      </c>
      <c r="I10" s="24"/>
      <c r="J10" s="24">
        <v>0.541666666666667</v>
      </c>
      <c r="K10" s="25"/>
      <c r="L10" s="25"/>
      <c r="M10" s="27">
        <v>45149</v>
      </c>
      <c r="N10" s="28">
        <v>0.208333333333333</v>
      </c>
      <c r="O10" s="31"/>
      <c r="P10" s="30" t="str">
        <f t="shared" si="0"/>
        <v>On time</v>
      </c>
      <c r="Q10" s="51"/>
    </row>
    <row r="11" spans="1:17">
      <c r="A11" s="9" t="s">
        <v>38</v>
      </c>
      <c r="B11" s="10" t="s">
        <v>39</v>
      </c>
      <c r="C11" s="11" t="s">
        <v>40</v>
      </c>
      <c r="D11" s="11" t="s">
        <v>12</v>
      </c>
      <c r="E11" s="12" t="s">
        <v>13</v>
      </c>
      <c r="F11" s="13">
        <v>1</v>
      </c>
      <c r="G11" s="13">
        <v>1</v>
      </c>
      <c r="H11" s="11" t="s">
        <v>26</v>
      </c>
      <c r="I11" s="24"/>
      <c r="J11" s="24">
        <v>0.541666666666667</v>
      </c>
      <c r="K11" s="25"/>
      <c r="L11" s="25"/>
      <c r="M11" s="27">
        <v>45149</v>
      </c>
      <c r="N11" s="28">
        <v>0.104166666666667</v>
      </c>
      <c r="O11" s="31"/>
      <c r="P11" s="30" t="str">
        <f t="shared" si="0"/>
        <v>On time</v>
      </c>
      <c r="Q11" s="51"/>
    </row>
    <row r="12" spans="1:17">
      <c r="A12" s="9" t="s">
        <v>41</v>
      </c>
      <c r="B12" s="10" t="s">
        <v>42</v>
      </c>
      <c r="C12" s="11" t="s">
        <v>40</v>
      </c>
      <c r="D12" s="11" t="s">
        <v>12</v>
      </c>
      <c r="E12" s="12" t="s">
        <v>13</v>
      </c>
      <c r="F12" s="13">
        <v>1</v>
      </c>
      <c r="G12" s="13">
        <v>1</v>
      </c>
      <c r="H12" s="11" t="s">
        <v>26</v>
      </c>
      <c r="I12" s="24"/>
      <c r="J12" s="24">
        <v>0.541666666666667</v>
      </c>
      <c r="K12" s="25"/>
      <c r="L12" s="25"/>
      <c r="M12" s="27">
        <v>45149</v>
      </c>
      <c r="N12" s="28">
        <v>0.104166666666667</v>
      </c>
      <c r="O12" s="31"/>
      <c r="P12" s="30" t="str">
        <f t="shared" si="0"/>
        <v>On time</v>
      </c>
      <c r="Q12" s="51"/>
    </row>
    <row r="13" spans="1:17">
      <c r="A13" s="9" t="s">
        <v>43</v>
      </c>
      <c r="B13" s="10" t="s">
        <v>44</v>
      </c>
      <c r="C13" s="11" t="s">
        <v>45</v>
      </c>
      <c r="D13" s="11" t="s">
        <v>12</v>
      </c>
      <c r="E13" s="12" t="s">
        <v>13</v>
      </c>
      <c r="F13" s="13">
        <v>1</v>
      </c>
      <c r="G13" s="13">
        <v>1</v>
      </c>
      <c r="H13" s="11" t="s">
        <v>26</v>
      </c>
      <c r="I13" s="24"/>
      <c r="J13" s="24">
        <v>0.541666666666667</v>
      </c>
      <c r="K13" s="25"/>
      <c r="L13" s="25"/>
      <c r="M13" s="27">
        <v>45149</v>
      </c>
      <c r="N13" s="28">
        <v>0.0555555555555556</v>
      </c>
      <c r="O13" s="31"/>
      <c r="P13" s="30" t="str">
        <f t="shared" si="0"/>
        <v>On time</v>
      </c>
      <c r="Q13" s="51"/>
    </row>
    <row r="14" spans="1:17">
      <c r="A14" s="9" t="s">
        <v>46</v>
      </c>
      <c r="B14" s="10" t="s">
        <v>47</v>
      </c>
      <c r="C14" s="11" t="s">
        <v>48</v>
      </c>
      <c r="D14" s="11" t="s">
        <v>12</v>
      </c>
      <c r="E14" s="12" t="s">
        <v>13</v>
      </c>
      <c r="F14" s="13">
        <v>1</v>
      </c>
      <c r="G14" s="13">
        <v>1</v>
      </c>
      <c r="H14" s="11" t="s">
        <v>26</v>
      </c>
      <c r="I14" s="24"/>
      <c r="J14" s="24">
        <v>0.4375</v>
      </c>
      <c r="K14" s="25"/>
      <c r="L14" s="25"/>
      <c r="M14" s="27">
        <v>45148</v>
      </c>
      <c r="N14" s="28">
        <v>0.958333333333333</v>
      </c>
      <c r="O14" s="31"/>
      <c r="P14" s="30" t="str">
        <f t="shared" si="0"/>
        <v>On time</v>
      </c>
      <c r="Q14" s="51"/>
    </row>
    <row r="15" spans="1:17">
      <c r="A15" s="14" t="s">
        <v>49</v>
      </c>
      <c r="B15" s="15" t="s">
        <v>50</v>
      </c>
      <c r="C15" s="11" t="s">
        <v>48</v>
      </c>
      <c r="D15" s="11" t="s">
        <v>12</v>
      </c>
      <c r="E15" s="12" t="s">
        <v>13</v>
      </c>
      <c r="F15" s="13">
        <v>1</v>
      </c>
      <c r="G15" s="13">
        <v>1</v>
      </c>
      <c r="H15" s="11" t="s">
        <v>26</v>
      </c>
      <c r="I15" s="24"/>
      <c r="J15" s="24">
        <v>0.4375</v>
      </c>
      <c r="K15" s="25"/>
      <c r="L15" s="25"/>
      <c r="M15" s="27">
        <v>45148</v>
      </c>
      <c r="N15" s="28">
        <v>0.979166666666667</v>
      </c>
      <c r="O15" s="32"/>
      <c r="P15" s="30" t="str">
        <f t="shared" si="0"/>
        <v>On time</v>
      </c>
      <c r="Q15" s="51"/>
    </row>
    <row r="16" spans="1:17">
      <c r="A16" s="9" t="s">
        <v>51</v>
      </c>
      <c r="B16" s="10" t="s">
        <v>52</v>
      </c>
      <c r="C16" s="11" t="s">
        <v>53</v>
      </c>
      <c r="D16" s="11" t="s">
        <v>54</v>
      </c>
      <c r="E16" s="12" t="s">
        <v>13</v>
      </c>
      <c r="F16" s="13">
        <v>1</v>
      </c>
      <c r="G16" s="13">
        <v>1</v>
      </c>
      <c r="H16" s="11" t="s">
        <v>55</v>
      </c>
      <c r="I16" s="24">
        <v>0.666666666666667</v>
      </c>
      <c r="J16" s="24">
        <v>0.5</v>
      </c>
      <c r="K16" s="33">
        <v>45148</v>
      </c>
      <c r="L16" s="34">
        <v>0.666666666666667</v>
      </c>
      <c r="M16" s="27">
        <v>45149</v>
      </c>
      <c r="N16" s="26">
        <v>0.368055555555556</v>
      </c>
      <c r="O16" s="29" t="str">
        <f>IF(L16="","",IF((L16-I16&lt;=0.0035),"On time",L16-I16))</f>
        <v>On time</v>
      </c>
      <c r="P16" s="30" t="str">
        <f>IF(N16="","",IF(M16-K$16:K$26&lt;1,"On time",IF((M16+N16-J16-K$16-1&lt;=0.0035),"On time",(M16+N16)-1-(K$16+J16))))</f>
        <v>On time</v>
      </c>
      <c r="Q16" s="51"/>
    </row>
    <row r="17" spans="1:17">
      <c r="A17" s="9" t="s">
        <v>56</v>
      </c>
      <c r="B17" s="10" t="s">
        <v>57</v>
      </c>
      <c r="C17" s="11" t="s">
        <v>58</v>
      </c>
      <c r="D17" s="11" t="s">
        <v>54</v>
      </c>
      <c r="E17" s="12" t="s">
        <v>13</v>
      </c>
      <c r="F17" s="13">
        <v>1</v>
      </c>
      <c r="G17" s="13">
        <v>1</v>
      </c>
      <c r="H17" s="11" t="s">
        <v>55</v>
      </c>
      <c r="I17" s="24"/>
      <c r="J17" s="24">
        <v>0.5</v>
      </c>
      <c r="K17" s="35"/>
      <c r="L17" s="35"/>
      <c r="M17" s="27">
        <v>45149</v>
      </c>
      <c r="N17" s="26">
        <v>0.368055555555556</v>
      </c>
      <c r="O17" s="31"/>
      <c r="P17" s="30" t="str">
        <f t="shared" ref="P17:P26" si="1">IF(N17="","",IF(M17-K$16&lt;1,"On time",IF((M17+N17-J17-K$16-1&lt;=0.0035),"On time",(M17+N17)-1-(K$16+J17))))</f>
        <v>On time</v>
      </c>
      <c r="Q17" s="51"/>
    </row>
    <row r="18" spans="1:17">
      <c r="A18" s="9" t="s">
        <v>59</v>
      </c>
      <c r="B18" s="10" t="s">
        <v>60</v>
      </c>
      <c r="C18" s="11" t="s">
        <v>61</v>
      </c>
      <c r="D18" s="11" t="s">
        <v>54</v>
      </c>
      <c r="E18" s="12" t="s">
        <v>13</v>
      </c>
      <c r="F18" s="13">
        <v>1</v>
      </c>
      <c r="G18" s="13">
        <v>1</v>
      </c>
      <c r="H18" s="11" t="s">
        <v>55</v>
      </c>
      <c r="I18" s="24"/>
      <c r="J18" s="24">
        <v>0.541666666666667</v>
      </c>
      <c r="K18" s="35"/>
      <c r="L18" s="35"/>
      <c r="M18" s="27">
        <v>45149</v>
      </c>
      <c r="N18" s="26">
        <v>0.4375</v>
      </c>
      <c r="O18" s="31"/>
      <c r="P18" s="30" t="str">
        <f t="shared" si="1"/>
        <v>On time</v>
      </c>
      <c r="Q18" s="51"/>
    </row>
    <row r="19" spans="1:17">
      <c r="A19" s="9" t="s">
        <v>62</v>
      </c>
      <c r="B19" s="10" t="s">
        <v>63</v>
      </c>
      <c r="C19" s="11" t="s">
        <v>64</v>
      </c>
      <c r="D19" s="11" t="s">
        <v>54</v>
      </c>
      <c r="E19" s="12" t="s">
        <v>13</v>
      </c>
      <c r="F19" s="13">
        <v>1</v>
      </c>
      <c r="G19" s="13">
        <v>1</v>
      </c>
      <c r="H19" s="11" t="s">
        <v>55</v>
      </c>
      <c r="I19" s="24"/>
      <c r="J19" s="24">
        <v>0.541666666666667</v>
      </c>
      <c r="K19" s="35"/>
      <c r="L19" s="35"/>
      <c r="M19" s="27">
        <v>45149</v>
      </c>
      <c r="N19" s="26">
        <v>0.45</v>
      </c>
      <c r="O19" s="31"/>
      <c r="P19" s="30" t="str">
        <f t="shared" si="1"/>
        <v>On time</v>
      </c>
      <c r="Q19" s="51"/>
    </row>
    <row r="20" spans="1:17">
      <c r="A20" s="9" t="s">
        <v>65</v>
      </c>
      <c r="B20" s="10" t="s">
        <v>66</v>
      </c>
      <c r="C20" s="11" t="s">
        <v>67</v>
      </c>
      <c r="D20" s="11" t="s">
        <v>54</v>
      </c>
      <c r="E20" s="12" t="s">
        <v>13</v>
      </c>
      <c r="F20" s="13">
        <v>1</v>
      </c>
      <c r="G20" s="13">
        <v>1</v>
      </c>
      <c r="H20" s="11" t="s">
        <v>55</v>
      </c>
      <c r="I20" s="24"/>
      <c r="J20" s="24">
        <v>0.541666666666667</v>
      </c>
      <c r="K20" s="35"/>
      <c r="L20" s="35"/>
      <c r="M20" s="27">
        <v>45149</v>
      </c>
      <c r="N20" s="26">
        <v>0.430555555555556</v>
      </c>
      <c r="O20" s="31"/>
      <c r="P20" s="30" t="str">
        <f t="shared" si="1"/>
        <v>On time</v>
      </c>
      <c r="Q20" s="51"/>
    </row>
    <row r="21" spans="1:17">
      <c r="A21" s="9" t="s">
        <v>68</v>
      </c>
      <c r="B21" s="10" t="s">
        <v>69</v>
      </c>
      <c r="C21" s="11" t="s">
        <v>70</v>
      </c>
      <c r="D21" s="11" t="s">
        <v>54</v>
      </c>
      <c r="E21" s="12" t="s">
        <v>13</v>
      </c>
      <c r="F21" s="13">
        <v>1</v>
      </c>
      <c r="G21" s="13">
        <v>1</v>
      </c>
      <c r="H21" s="11" t="s">
        <v>55</v>
      </c>
      <c r="I21" s="24"/>
      <c r="J21" s="24">
        <v>0.645833333333333</v>
      </c>
      <c r="K21" s="35"/>
      <c r="L21" s="35"/>
      <c r="M21" s="27">
        <v>45149</v>
      </c>
      <c r="N21" s="26">
        <v>0.479166666666667</v>
      </c>
      <c r="O21" s="31"/>
      <c r="P21" s="30" t="str">
        <f t="shared" si="1"/>
        <v>On time</v>
      </c>
      <c r="Q21" s="51"/>
    </row>
    <row r="22" spans="1:17">
      <c r="A22" s="9" t="s">
        <v>71</v>
      </c>
      <c r="B22" s="10" t="s">
        <v>72</v>
      </c>
      <c r="C22" s="11" t="s">
        <v>73</v>
      </c>
      <c r="D22" s="11" t="s">
        <v>54</v>
      </c>
      <c r="E22" s="12" t="s">
        <v>13</v>
      </c>
      <c r="F22" s="13">
        <v>1</v>
      </c>
      <c r="G22" s="13">
        <v>1</v>
      </c>
      <c r="H22" s="11" t="s">
        <v>55</v>
      </c>
      <c r="I22" s="24"/>
      <c r="J22" s="24">
        <v>0.666666666666667</v>
      </c>
      <c r="K22" s="35"/>
      <c r="L22" s="35"/>
      <c r="M22" s="27">
        <v>45149</v>
      </c>
      <c r="N22" s="26">
        <v>0.200694444444444</v>
      </c>
      <c r="O22" s="31"/>
      <c r="P22" s="30" t="str">
        <f t="shared" si="1"/>
        <v>On time</v>
      </c>
      <c r="Q22" s="51"/>
    </row>
    <row r="23" spans="1:17">
      <c r="A23" s="9" t="s">
        <v>74</v>
      </c>
      <c r="B23" s="10" t="s">
        <v>75</v>
      </c>
      <c r="C23" s="11" t="s">
        <v>76</v>
      </c>
      <c r="D23" s="11" t="s">
        <v>54</v>
      </c>
      <c r="E23" s="12" t="s">
        <v>13</v>
      </c>
      <c r="F23" s="13">
        <v>1</v>
      </c>
      <c r="G23" s="13">
        <v>1</v>
      </c>
      <c r="H23" s="11" t="s">
        <v>55</v>
      </c>
      <c r="I23" s="24"/>
      <c r="J23" s="24">
        <v>0.583333333333333</v>
      </c>
      <c r="K23" s="35"/>
      <c r="L23" s="35"/>
      <c r="M23" s="27">
        <v>45149</v>
      </c>
      <c r="N23" s="36">
        <v>0.159027777777778</v>
      </c>
      <c r="O23" s="31"/>
      <c r="P23" s="30" t="str">
        <f t="shared" si="1"/>
        <v>On time</v>
      </c>
      <c r="Q23" s="51"/>
    </row>
    <row r="24" spans="1:17">
      <c r="A24" s="9" t="s">
        <v>77</v>
      </c>
      <c r="B24" s="10" t="s">
        <v>78</v>
      </c>
      <c r="C24" s="11" t="s">
        <v>79</v>
      </c>
      <c r="D24" s="11" t="s">
        <v>54</v>
      </c>
      <c r="E24" s="12" t="s">
        <v>13</v>
      </c>
      <c r="F24" s="13">
        <v>1</v>
      </c>
      <c r="G24" s="13">
        <v>1</v>
      </c>
      <c r="H24" s="11" t="s">
        <v>55</v>
      </c>
      <c r="I24" s="24"/>
      <c r="J24" s="24">
        <v>0.5625</v>
      </c>
      <c r="K24" s="35"/>
      <c r="L24" s="35"/>
      <c r="M24" s="27">
        <v>45149</v>
      </c>
      <c r="N24" s="26">
        <v>0.152777777777778</v>
      </c>
      <c r="O24" s="31"/>
      <c r="P24" s="30" t="str">
        <f t="shared" si="1"/>
        <v>On time</v>
      </c>
      <c r="Q24" s="51"/>
    </row>
    <row r="25" spans="1:17">
      <c r="A25" s="9" t="s">
        <v>80</v>
      </c>
      <c r="B25" s="10" t="s">
        <v>81</v>
      </c>
      <c r="C25" s="11" t="s">
        <v>82</v>
      </c>
      <c r="D25" s="11" t="s">
        <v>54</v>
      </c>
      <c r="E25" s="12" t="s">
        <v>13</v>
      </c>
      <c r="F25" s="13">
        <v>1</v>
      </c>
      <c r="G25" s="13">
        <v>1</v>
      </c>
      <c r="H25" s="11" t="s">
        <v>55</v>
      </c>
      <c r="I25" s="24"/>
      <c r="J25" s="24">
        <v>0.520833333333333</v>
      </c>
      <c r="K25" s="35"/>
      <c r="L25" s="35"/>
      <c r="M25" s="27">
        <v>45149</v>
      </c>
      <c r="N25" s="26">
        <v>0.508333333333333</v>
      </c>
      <c r="O25" s="31"/>
      <c r="P25" s="30" t="str">
        <f t="shared" si="1"/>
        <v>On time</v>
      </c>
      <c r="Q25" s="51"/>
    </row>
    <row r="26" spans="1:17">
      <c r="A26" s="9" t="s">
        <v>83</v>
      </c>
      <c r="B26" s="10" t="s">
        <v>84</v>
      </c>
      <c r="C26" s="11" t="s">
        <v>82</v>
      </c>
      <c r="D26" s="11" t="s">
        <v>54</v>
      </c>
      <c r="E26" s="12" t="s">
        <v>13</v>
      </c>
      <c r="F26" s="13">
        <v>1</v>
      </c>
      <c r="G26" s="13">
        <v>1</v>
      </c>
      <c r="H26" s="11" t="s">
        <v>55</v>
      </c>
      <c r="I26" s="24"/>
      <c r="J26" s="24">
        <v>0.520833333333333</v>
      </c>
      <c r="K26" s="37"/>
      <c r="L26" s="37"/>
      <c r="M26" s="27">
        <v>45149</v>
      </c>
      <c r="N26" s="26">
        <v>0.508333333333333</v>
      </c>
      <c r="O26" s="31"/>
      <c r="P26" s="30" t="str">
        <f t="shared" si="1"/>
        <v>On time</v>
      </c>
      <c r="Q26" s="51"/>
    </row>
    <row r="27" spans="1:17">
      <c r="A27" s="9" t="s">
        <v>85</v>
      </c>
      <c r="B27" s="10" t="s">
        <v>86</v>
      </c>
      <c r="C27" s="11" t="s">
        <v>87</v>
      </c>
      <c r="D27" s="11" t="s">
        <v>54</v>
      </c>
      <c r="E27" s="12" t="s">
        <v>13</v>
      </c>
      <c r="F27" s="13">
        <v>1</v>
      </c>
      <c r="G27" s="13">
        <v>1</v>
      </c>
      <c r="H27" s="11" t="s">
        <v>88</v>
      </c>
      <c r="I27" s="24">
        <v>0.770833333333333</v>
      </c>
      <c r="J27" s="24">
        <v>0.4375</v>
      </c>
      <c r="K27" s="25">
        <v>45148</v>
      </c>
      <c r="L27" s="26">
        <v>0.770833333333333</v>
      </c>
      <c r="M27" s="27">
        <v>45149</v>
      </c>
      <c r="N27" s="26">
        <v>0.3125</v>
      </c>
      <c r="O27" s="38" t="str">
        <f>IF(L27="","",IF((L27-I27&lt;=0.0035),"On time",L27-I27))</f>
        <v>On time</v>
      </c>
      <c r="P27" s="39" t="str">
        <f>IF(N27="","",IF(M27-K$27&lt;1,"On time",IF((M27+N27-J27-K$27-1&lt;=0.0035),"On time",(M27+N27)-1-(K$27+J27))))</f>
        <v>On time</v>
      </c>
      <c r="Q27" s="51"/>
    </row>
    <row r="28" spans="1:17">
      <c r="A28" s="9" t="s">
        <v>89</v>
      </c>
      <c r="B28" s="10" t="s">
        <v>90</v>
      </c>
      <c r="C28" s="11" t="s">
        <v>91</v>
      </c>
      <c r="D28" s="11" t="s">
        <v>54</v>
      </c>
      <c r="E28" s="12" t="s">
        <v>13</v>
      </c>
      <c r="F28" s="13">
        <v>1</v>
      </c>
      <c r="G28" s="13">
        <v>1</v>
      </c>
      <c r="H28" s="11" t="s">
        <v>88</v>
      </c>
      <c r="I28" s="24"/>
      <c r="J28" s="24">
        <v>0.583333333333333</v>
      </c>
      <c r="K28" s="25"/>
      <c r="L28" s="26"/>
      <c r="M28" s="27">
        <v>45149</v>
      </c>
      <c r="N28" s="26">
        <v>0.46875</v>
      </c>
      <c r="O28" s="38"/>
      <c r="P28" s="39" t="str">
        <f>IF(N28="","",IF(M28-K$27&lt;1,"On time",IF((M28+N28-J28-K$27-1&lt;=0.0035),"On time",(M28+N28)-1-(K$27+J28))))</f>
        <v>On time</v>
      </c>
      <c r="Q28" s="51"/>
    </row>
    <row r="29" spans="1:17">
      <c r="A29" s="9" t="s">
        <v>92</v>
      </c>
      <c r="B29" s="10" t="s">
        <v>93</v>
      </c>
      <c r="C29" s="11" t="s">
        <v>94</v>
      </c>
      <c r="D29" s="17" t="s">
        <v>95</v>
      </c>
      <c r="E29" s="18" t="s">
        <v>13</v>
      </c>
      <c r="F29" s="19">
        <v>1</v>
      </c>
      <c r="G29" s="19">
        <v>1</v>
      </c>
      <c r="H29" s="11" t="s">
        <v>96</v>
      </c>
      <c r="I29" s="40">
        <v>0.8125</v>
      </c>
      <c r="J29" s="41">
        <v>0.270833333333333</v>
      </c>
      <c r="K29" s="42">
        <v>45148</v>
      </c>
      <c r="L29" s="43">
        <v>0.8125</v>
      </c>
      <c r="M29" s="27">
        <v>45149</v>
      </c>
      <c r="N29" s="26">
        <v>0.0902777777777778</v>
      </c>
      <c r="O29" s="38" t="str">
        <f>IF(L29="","",IF((L29-I29&lt;=0.0035),"On time",L29-I29))</f>
        <v>On time</v>
      </c>
      <c r="P29" s="39" t="str">
        <f>IF(N29="","",IF(M29-K$29&lt;1,"On time",IF((M29+N29-J29-K$29-1&lt;=0.0035),"On time",(M29+N29)-1-(K$29+J29))))</f>
        <v>On time</v>
      </c>
      <c r="Q29" s="51"/>
    </row>
    <row r="30" spans="1:17">
      <c r="A30" s="9" t="s">
        <v>97</v>
      </c>
      <c r="B30" s="10" t="s">
        <v>98</v>
      </c>
      <c r="C30" s="11" t="s">
        <v>99</v>
      </c>
      <c r="D30" s="17" t="s">
        <v>95</v>
      </c>
      <c r="E30" s="18" t="s">
        <v>13</v>
      </c>
      <c r="F30" s="19">
        <v>1</v>
      </c>
      <c r="G30" s="19">
        <v>1</v>
      </c>
      <c r="H30" s="11" t="s">
        <v>96</v>
      </c>
      <c r="I30" s="40"/>
      <c r="J30" s="24">
        <v>0.333333333333333</v>
      </c>
      <c r="K30" s="45"/>
      <c r="L30" s="45"/>
      <c r="M30" s="27">
        <v>45149</v>
      </c>
      <c r="N30" s="26">
        <v>0.326388888888889</v>
      </c>
      <c r="O30" s="38"/>
      <c r="P30" s="39" t="str">
        <f t="shared" ref="P30:P42" si="2">IF(N30="","",IF(M30-K$29&lt;1,"On time",IF((M30+N30-J30-K$29-1&lt;=0.0035),"On time",(M30+N30)-1-(K$29+J30))))</f>
        <v>On time</v>
      </c>
      <c r="Q30" s="51"/>
    </row>
    <row r="31" spans="1:17">
      <c r="A31" s="9" t="s">
        <v>100</v>
      </c>
      <c r="B31" s="10" t="s">
        <v>101</v>
      </c>
      <c r="C31" s="11" t="s">
        <v>94</v>
      </c>
      <c r="D31" s="17" t="s">
        <v>95</v>
      </c>
      <c r="E31" s="18" t="s">
        <v>13</v>
      </c>
      <c r="F31" s="19">
        <v>1</v>
      </c>
      <c r="G31" s="19">
        <v>1</v>
      </c>
      <c r="H31" s="11" t="s">
        <v>96</v>
      </c>
      <c r="I31" s="40"/>
      <c r="J31" s="24">
        <v>0.375</v>
      </c>
      <c r="K31" s="45"/>
      <c r="L31" s="45"/>
      <c r="M31" s="27">
        <v>45149</v>
      </c>
      <c r="N31" s="26">
        <v>0.0902777777777778</v>
      </c>
      <c r="O31" s="38"/>
      <c r="P31" s="39" t="str">
        <f t="shared" si="2"/>
        <v>On time</v>
      </c>
      <c r="Q31" s="51"/>
    </row>
    <row r="32" spans="1:17">
      <c r="A32" s="9" t="s">
        <v>102</v>
      </c>
      <c r="B32" s="10" t="s">
        <v>103</v>
      </c>
      <c r="C32" s="11" t="s">
        <v>94</v>
      </c>
      <c r="D32" s="17" t="s">
        <v>104</v>
      </c>
      <c r="E32" s="18" t="s">
        <v>13</v>
      </c>
      <c r="F32" s="19">
        <v>1</v>
      </c>
      <c r="G32" s="19">
        <v>1</v>
      </c>
      <c r="H32" s="11" t="s">
        <v>96</v>
      </c>
      <c r="I32" s="40"/>
      <c r="J32" s="24">
        <v>0.416666666666667</v>
      </c>
      <c r="K32" s="45"/>
      <c r="L32" s="45"/>
      <c r="M32" s="27">
        <v>45149</v>
      </c>
      <c r="N32" s="26">
        <v>0.291666666666667</v>
      </c>
      <c r="O32" s="38"/>
      <c r="P32" s="39" t="str">
        <f t="shared" si="2"/>
        <v>On time</v>
      </c>
      <c r="Q32" s="51"/>
    </row>
    <row r="33" spans="1:17">
      <c r="A33" s="9" t="s">
        <v>105</v>
      </c>
      <c r="B33" s="10" t="s">
        <v>106</v>
      </c>
      <c r="C33" s="11" t="s">
        <v>107</v>
      </c>
      <c r="D33" s="17" t="s">
        <v>95</v>
      </c>
      <c r="E33" s="18" t="s">
        <v>13</v>
      </c>
      <c r="F33" s="19">
        <v>1</v>
      </c>
      <c r="G33" s="19">
        <v>1</v>
      </c>
      <c r="H33" s="11" t="s">
        <v>96</v>
      </c>
      <c r="I33" s="40"/>
      <c r="J33" s="24">
        <v>0.354166666666667</v>
      </c>
      <c r="K33" s="45"/>
      <c r="L33" s="45"/>
      <c r="M33" s="27">
        <v>45149</v>
      </c>
      <c r="N33" s="26">
        <v>0.333333333333333</v>
      </c>
      <c r="O33" s="38"/>
      <c r="P33" s="39" t="str">
        <f t="shared" si="2"/>
        <v>On time</v>
      </c>
      <c r="Q33" s="51"/>
    </row>
    <row r="34" spans="1:17">
      <c r="A34" s="9" t="s">
        <v>108</v>
      </c>
      <c r="B34" s="10" t="s">
        <v>109</v>
      </c>
      <c r="C34" s="11" t="s">
        <v>110</v>
      </c>
      <c r="D34" s="17" t="s">
        <v>104</v>
      </c>
      <c r="E34" s="18" t="s">
        <v>13</v>
      </c>
      <c r="F34" s="19">
        <v>1</v>
      </c>
      <c r="G34" s="19">
        <v>1</v>
      </c>
      <c r="H34" s="11" t="s">
        <v>96</v>
      </c>
      <c r="I34" s="40"/>
      <c r="J34" s="24">
        <v>0.385416666666667</v>
      </c>
      <c r="K34" s="45"/>
      <c r="L34" s="45"/>
      <c r="M34" s="27">
        <v>45149</v>
      </c>
      <c r="N34" s="26">
        <v>0.284722222222222</v>
      </c>
      <c r="O34" s="38"/>
      <c r="P34" s="39" t="str">
        <f t="shared" si="2"/>
        <v>On time</v>
      </c>
      <c r="Q34" s="51"/>
    </row>
    <row r="35" spans="1:17">
      <c r="A35" s="9" t="s">
        <v>111</v>
      </c>
      <c r="B35" s="10" t="s">
        <v>112</v>
      </c>
      <c r="C35" s="11" t="s">
        <v>110</v>
      </c>
      <c r="D35" s="17" t="s">
        <v>104</v>
      </c>
      <c r="E35" s="18" t="s">
        <v>13</v>
      </c>
      <c r="F35" s="19">
        <v>1</v>
      </c>
      <c r="G35" s="19">
        <v>1</v>
      </c>
      <c r="H35" s="11" t="s">
        <v>96</v>
      </c>
      <c r="I35" s="40"/>
      <c r="J35" s="24">
        <v>0.40625</v>
      </c>
      <c r="K35" s="45"/>
      <c r="L35" s="45"/>
      <c r="M35" s="27">
        <v>45149</v>
      </c>
      <c r="N35" s="26">
        <v>0.284722222222222</v>
      </c>
      <c r="O35" s="38"/>
      <c r="P35" s="39" t="str">
        <f t="shared" si="2"/>
        <v>On time</v>
      </c>
      <c r="Q35" s="51"/>
    </row>
    <row r="36" spans="1:17">
      <c r="A36" s="9" t="s">
        <v>113</v>
      </c>
      <c r="B36" s="10" t="s">
        <v>114</v>
      </c>
      <c r="C36" s="11" t="s">
        <v>115</v>
      </c>
      <c r="D36" s="17" t="s">
        <v>104</v>
      </c>
      <c r="E36" s="18" t="s">
        <v>13</v>
      </c>
      <c r="F36" s="19">
        <v>1</v>
      </c>
      <c r="G36" s="19">
        <v>1</v>
      </c>
      <c r="H36" s="11" t="s">
        <v>96</v>
      </c>
      <c r="I36" s="40"/>
      <c r="J36" s="24">
        <v>0.447916666666667</v>
      </c>
      <c r="K36" s="45"/>
      <c r="L36" s="45"/>
      <c r="M36" s="27">
        <v>45149</v>
      </c>
      <c r="N36" s="26">
        <v>0.375</v>
      </c>
      <c r="O36" s="38"/>
      <c r="P36" s="39" t="str">
        <f t="shared" si="2"/>
        <v>On time</v>
      </c>
      <c r="Q36" s="51"/>
    </row>
    <row r="37" spans="1:17">
      <c r="A37" s="9" t="s">
        <v>116</v>
      </c>
      <c r="B37" s="10" t="s">
        <v>117</v>
      </c>
      <c r="C37" s="11" t="s">
        <v>118</v>
      </c>
      <c r="D37" s="17" t="s">
        <v>104</v>
      </c>
      <c r="E37" s="18" t="s">
        <v>13</v>
      </c>
      <c r="F37" s="19">
        <v>1</v>
      </c>
      <c r="G37" s="19">
        <v>1</v>
      </c>
      <c r="H37" s="11" t="s">
        <v>96</v>
      </c>
      <c r="I37" s="40"/>
      <c r="J37" s="24">
        <v>0.5</v>
      </c>
      <c r="K37" s="45"/>
      <c r="L37" s="45"/>
      <c r="M37" s="27">
        <v>45149</v>
      </c>
      <c r="N37" s="26">
        <v>0.320138888888889</v>
      </c>
      <c r="O37" s="38"/>
      <c r="P37" s="39" t="str">
        <f t="shared" si="2"/>
        <v>On time</v>
      </c>
      <c r="Q37" s="51"/>
    </row>
    <row r="38" spans="1:17">
      <c r="A38" s="9" t="s">
        <v>119</v>
      </c>
      <c r="B38" s="10" t="s">
        <v>120</v>
      </c>
      <c r="C38" s="11" t="s">
        <v>118</v>
      </c>
      <c r="D38" s="17" t="s">
        <v>104</v>
      </c>
      <c r="E38" s="18" t="s">
        <v>13</v>
      </c>
      <c r="F38" s="19">
        <v>1</v>
      </c>
      <c r="G38" s="19">
        <v>1</v>
      </c>
      <c r="H38" s="11" t="s">
        <v>96</v>
      </c>
      <c r="I38" s="40"/>
      <c r="J38" s="24">
        <v>0.520833333333333</v>
      </c>
      <c r="K38" s="45"/>
      <c r="L38" s="45"/>
      <c r="M38" s="27">
        <v>45149</v>
      </c>
      <c r="N38" s="26">
        <v>0.320138888888889</v>
      </c>
      <c r="O38" s="38"/>
      <c r="P38" s="39" t="str">
        <f t="shared" si="2"/>
        <v>On time</v>
      </c>
      <c r="Q38" s="51"/>
    </row>
    <row r="39" spans="1:17">
      <c r="A39" s="9" t="s">
        <v>121</v>
      </c>
      <c r="B39" s="10" t="s">
        <v>122</v>
      </c>
      <c r="C39" s="11" t="s">
        <v>123</v>
      </c>
      <c r="D39" s="17" t="s">
        <v>104</v>
      </c>
      <c r="E39" s="18" t="s">
        <v>13</v>
      </c>
      <c r="F39" s="19">
        <v>1</v>
      </c>
      <c r="G39" s="19">
        <v>1</v>
      </c>
      <c r="H39" s="11" t="s">
        <v>96</v>
      </c>
      <c r="I39" s="40"/>
      <c r="J39" s="24">
        <v>0.520833333333333</v>
      </c>
      <c r="K39" s="45"/>
      <c r="L39" s="45"/>
      <c r="M39" s="27">
        <v>45149</v>
      </c>
      <c r="N39" s="26">
        <v>0.51875</v>
      </c>
      <c r="O39" s="38"/>
      <c r="P39" s="39" t="str">
        <f t="shared" si="2"/>
        <v>On time</v>
      </c>
      <c r="Q39" s="51"/>
    </row>
    <row r="40" spans="1:17">
      <c r="A40" s="9" t="s">
        <v>124</v>
      </c>
      <c r="B40" s="10" t="s">
        <v>125</v>
      </c>
      <c r="C40" s="11" t="s">
        <v>126</v>
      </c>
      <c r="D40" s="17" t="s">
        <v>104</v>
      </c>
      <c r="E40" s="18" t="s">
        <v>13</v>
      </c>
      <c r="F40" s="19">
        <v>1</v>
      </c>
      <c r="G40" s="19">
        <v>1</v>
      </c>
      <c r="H40" s="11" t="s">
        <v>96</v>
      </c>
      <c r="I40" s="40"/>
      <c r="J40" s="24">
        <v>0.416666666666667</v>
      </c>
      <c r="K40" s="45"/>
      <c r="L40" s="45"/>
      <c r="M40" s="27">
        <v>45149</v>
      </c>
      <c r="N40" s="26">
        <v>0.413888888888889</v>
      </c>
      <c r="O40" s="38"/>
      <c r="P40" s="39" t="str">
        <f t="shared" si="2"/>
        <v>On time</v>
      </c>
      <c r="Q40" s="51"/>
    </row>
    <row r="41" spans="1:17">
      <c r="A41" s="9" t="s">
        <v>127</v>
      </c>
      <c r="B41" s="10" t="s">
        <v>128</v>
      </c>
      <c r="C41" s="11" t="s">
        <v>129</v>
      </c>
      <c r="D41" s="17" t="s">
        <v>104</v>
      </c>
      <c r="E41" s="18" t="s">
        <v>13</v>
      </c>
      <c r="F41" s="19">
        <v>1</v>
      </c>
      <c r="G41" s="19">
        <v>1</v>
      </c>
      <c r="H41" s="11" t="s">
        <v>96</v>
      </c>
      <c r="I41" s="40"/>
      <c r="J41" s="24">
        <v>0.447916666666667</v>
      </c>
      <c r="K41" s="45"/>
      <c r="L41" s="45"/>
      <c r="M41" s="27">
        <v>45149</v>
      </c>
      <c r="N41" s="26">
        <v>0.449305555555556</v>
      </c>
      <c r="O41" s="38"/>
      <c r="P41" s="39" t="str">
        <f t="shared" si="2"/>
        <v>On time</v>
      </c>
      <c r="Q41" s="51"/>
    </row>
    <row r="42" spans="1:17">
      <c r="A42" s="9" t="s">
        <v>130</v>
      </c>
      <c r="B42" s="10" t="s">
        <v>131</v>
      </c>
      <c r="C42" s="11" t="s">
        <v>126</v>
      </c>
      <c r="D42" s="17" t="s">
        <v>104</v>
      </c>
      <c r="E42" s="18" t="s">
        <v>13</v>
      </c>
      <c r="F42" s="19">
        <v>1</v>
      </c>
      <c r="G42" s="19">
        <v>1</v>
      </c>
      <c r="H42" s="11" t="s">
        <v>96</v>
      </c>
      <c r="I42" s="40"/>
      <c r="J42" s="46">
        <v>0.447916666666667</v>
      </c>
      <c r="K42" s="47"/>
      <c r="L42" s="47"/>
      <c r="M42" s="27">
        <v>45149</v>
      </c>
      <c r="N42" s="26">
        <v>0.413888888888889</v>
      </c>
      <c r="O42" s="29"/>
      <c r="P42" s="48" t="str">
        <f t="shared" si="2"/>
        <v>On time</v>
      </c>
      <c r="Q42" s="51"/>
    </row>
    <row r="43" spans="1:17">
      <c r="A43" s="9" t="s">
        <v>132</v>
      </c>
      <c r="B43" s="10" t="s">
        <v>133</v>
      </c>
      <c r="C43" s="11" t="s">
        <v>134</v>
      </c>
      <c r="D43" s="17" t="s">
        <v>95</v>
      </c>
      <c r="E43" s="18" t="s">
        <v>13</v>
      </c>
      <c r="F43" s="19">
        <v>1</v>
      </c>
      <c r="G43" s="19">
        <v>1</v>
      </c>
      <c r="H43" s="11" t="s">
        <v>135</v>
      </c>
      <c r="I43" s="24">
        <v>0.8125</v>
      </c>
      <c r="J43" s="24">
        <v>0.270833333333333</v>
      </c>
      <c r="K43" s="25">
        <v>45148</v>
      </c>
      <c r="L43" s="26">
        <v>0.8125</v>
      </c>
      <c r="M43" s="27">
        <v>45149</v>
      </c>
      <c r="N43" s="26">
        <v>0.111111111111111</v>
      </c>
      <c r="O43" s="38" t="str">
        <f>IF(L43="","",IF((L43-I43&lt;=0.0035),"On time",L43-I43))</f>
        <v>On time</v>
      </c>
      <c r="P43" s="39" t="str">
        <f>IF(N43="","",IF(M43-K$43&lt;1,"On time",IF((M43+N43-J43-K$43-1&lt;=0.0035),"On time",(M43+N43)-1-(K$43+J43))))</f>
        <v>On time</v>
      </c>
      <c r="Q43" s="51"/>
    </row>
    <row r="44" spans="1:17">
      <c r="A44" s="9" t="s">
        <v>136</v>
      </c>
      <c r="B44" s="10" t="s">
        <v>137</v>
      </c>
      <c r="C44" s="11" t="s">
        <v>138</v>
      </c>
      <c r="D44" s="17" t="s">
        <v>95</v>
      </c>
      <c r="E44" s="18" t="s">
        <v>13</v>
      </c>
      <c r="F44" s="19">
        <v>1</v>
      </c>
      <c r="G44" s="19">
        <v>1</v>
      </c>
      <c r="H44" s="11" t="s">
        <v>135</v>
      </c>
      <c r="I44" s="24"/>
      <c r="J44" s="24">
        <v>0.354166666666667</v>
      </c>
      <c r="K44" s="25"/>
      <c r="L44" s="26"/>
      <c r="M44" s="27"/>
      <c r="N44" s="26"/>
      <c r="O44" s="38"/>
      <c r="P44" s="39" t="str">
        <f t="shared" ref="P44:P46" si="3">IF(N44="","",IF(M44-K$43&lt;1,"On time",IF((M44+N44-J44-K$43-1&lt;=0.0035),"On time",(M44+N44)-1-(K$43+J44))))</f>
        <v/>
      </c>
      <c r="Q44" s="51"/>
    </row>
    <row r="45" spans="1:17">
      <c r="A45" s="9" t="s">
        <v>139</v>
      </c>
      <c r="B45" s="10" t="s">
        <v>140</v>
      </c>
      <c r="C45" s="11" t="s">
        <v>134</v>
      </c>
      <c r="D45" s="17" t="s">
        <v>95</v>
      </c>
      <c r="E45" s="18" t="s">
        <v>13</v>
      </c>
      <c r="F45" s="19">
        <v>1</v>
      </c>
      <c r="G45" s="19">
        <v>1</v>
      </c>
      <c r="H45" s="11" t="s">
        <v>135</v>
      </c>
      <c r="I45" s="24"/>
      <c r="J45" s="24">
        <v>0.375</v>
      </c>
      <c r="K45" s="25"/>
      <c r="L45" s="26"/>
      <c r="M45" s="27">
        <v>45149</v>
      </c>
      <c r="N45" s="26">
        <v>0.303472222222222</v>
      </c>
      <c r="O45" s="38"/>
      <c r="P45" s="39" t="str">
        <f t="shared" si="3"/>
        <v>On time</v>
      </c>
      <c r="Q45" s="51"/>
    </row>
    <row r="46" spans="1:17">
      <c r="A46" s="9" t="s">
        <v>141</v>
      </c>
      <c r="B46" s="10" t="s">
        <v>142</v>
      </c>
      <c r="C46" s="11" t="s">
        <v>143</v>
      </c>
      <c r="D46" s="17" t="s">
        <v>95</v>
      </c>
      <c r="E46" s="18" t="s">
        <v>13</v>
      </c>
      <c r="F46" s="19">
        <v>1</v>
      </c>
      <c r="G46" s="19">
        <v>1</v>
      </c>
      <c r="H46" s="11" t="s">
        <v>135</v>
      </c>
      <c r="I46" s="24"/>
      <c r="J46" s="24">
        <v>0.375</v>
      </c>
      <c r="K46" s="25"/>
      <c r="L46" s="26"/>
      <c r="M46" s="27">
        <v>45149</v>
      </c>
      <c r="N46" s="26">
        <v>0.334722222222222</v>
      </c>
      <c r="O46" s="38"/>
      <c r="P46" s="39" t="str">
        <f t="shared" si="3"/>
        <v>On time</v>
      </c>
      <c r="Q46" s="51"/>
    </row>
    <row r="47" spans="1:17">
      <c r="A47" s="9" t="s">
        <v>144</v>
      </c>
      <c r="B47" s="10" t="s">
        <v>145</v>
      </c>
      <c r="C47" s="11" t="s">
        <v>146</v>
      </c>
      <c r="D47" s="17" t="s">
        <v>95</v>
      </c>
      <c r="E47" s="18" t="s">
        <v>13</v>
      </c>
      <c r="F47" s="19">
        <v>1</v>
      </c>
      <c r="G47" s="19">
        <v>1</v>
      </c>
      <c r="H47" s="11" t="s">
        <v>147</v>
      </c>
      <c r="I47" s="46">
        <v>0.8125</v>
      </c>
      <c r="J47" s="24">
        <v>0.229166666666667</v>
      </c>
      <c r="K47" s="33">
        <v>45148</v>
      </c>
      <c r="L47" s="26">
        <v>0.8125</v>
      </c>
      <c r="M47" s="27">
        <v>45149</v>
      </c>
      <c r="N47" s="26">
        <v>0.0444444444444444</v>
      </c>
      <c r="O47" s="38" t="str">
        <f>IF(L47="","",IF((L47-I47&lt;=0.0035),"On time",L47-I47))</f>
        <v>On time</v>
      </c>
      <c r="P47" s="39" t="str">
        <f>IF(N47="","",IF(M47-K$47&lt;1,"On time",IF((M47+N47-J47-K$47-1&lt;=0.0035),"On time",(M47+N47)-1-(K$47+J47))))</f>
        <v>On time</v>
      </c>
      <c r="Q47" s="51"/>
    </row>
    <row r="48" spans="1:17">
      <c r="A48" s="9" t="s">
        <v>148</v>
      </c>
      <c r="B48" s="10" t="s">
        <v>149</v>
      </c>
      <c r="C48" s="11" t="s">
        <v>150</v>
      </c>
      <c r="D48" s="17" t="s">
        <v>95</v>
      </c>
      <c r="E48" s="18" t="s">
        <v>13</v>
      </c>
      <c r="F48" s="19">
        <v>1</v>
      </c>
      <c r="G48" s="19">
        <v>1</v>
      </c>
      <c r="H48" s="11" t="s">
        <v>147</v>
      </c>
      <c r="I48" s="40"/>
      <c r="J48" s="24">
        <v>0.260416666666667</v>
      </c>
      <c r="K48" s="35"/>
      <c r="L48" s="26"/>
      <c r="M48" s="27">
        <v>45149</v>
      </c>
      <c r="N48" s="26">
        <v>0.191666666666667</v>
      </c>
      <c r="O48" s="38"/>
      <c r="P48" s="39" t="str">
        <f t="shared" ref="P48:P51" si="4">IF(N48="","",IF(M48-K$47&lt;1,"On time",IF((M48+N48-J48-K$47-1&lt;=0.0035),"On time",(M48+N48)-1-(K$47+J48))))</f>
        <v>On time</v>
      </c>
      <c r="Q48" s="51"/>
    </row>
    <row r="49" spans="1:17">
      <c r="A49" s="9" t="s">
        <v>151</v>
      </c>
      <c r="B49" s="10" t="s">
        <v>152</v>
      </c>
      <c r="C49" s="11" t="s">
        <v>153</v>
      </c>
      <c r="D49" s="17" t="s">
        <v>95</v>
      </c>
      <c r="E49" s="18" t="s">
        <v>13</v>
      </c>
      <c r="F49" s="19">
        <v>1</v>
      </c>
      <c r="G49" s="19">
        <v>1</v>
      </c>
      <c r="H49" s="11" t="s">
        <v>147</v>
      </c>
      <c r="I49" s="40"/>
      <c r="J49" s="24">
        <v>0.3125</v>
      </c>
      <c r="K49" s="35"/>
      <c r="L49" s="26"/>
      <c r="M49" s="27">
        <v>45149</v>
      </c>
      <c r="N49" s="26">
        <v>0.224305555555556</v>
      </c>
      <c r="O49" s="38"/>
      <c r="P49" s="39" t="str">
        <f t="shared" si="4"/>
        <v>On time</v>
      </c>
      <c r="Q49" s="51"/>
    </row>
    <row r="50" spans="1:17">
      <c r="A50" s="9" t="s">
        <v>154</v>
      </c>
      <c r="B50" s="10" t="s">
        <v>155</v>
      </c>
      <c r="C50" s="11" t="s">
        <v>156</v>
      </c>
      <c r="D50" s="17" t="s">
        <v>95</v>
      </c>
      <c r="E50" s="18" t="s">
        <v>13</v>
      </c>
      <c r="F50" s="19">
        <v>1</v>
      </c>
      <c r="G50" s="19">
        <v>1</v>
      </c>
      <c r="H50" s="11" t="s">
        <v>147</v>
      </c>
      <c r="I50" s="40"/>
      <c r="J50" s="24">
        <v>0.333333333333333</v>
      </c>
      <c r="K50" s="35"/>
      <c r="L50" s="26"/>
      <c r="M50" s="27">
        <v>45149</v>
      </c>
      <c r="N50" s="26">
        <v>0.285416666666667</v>
      </c>
      <c r="O50" s="38"/>
      <c r="P50" s="39" t="str">
        <f t="shared" si="4"/>
        <v>On time</v>
      </c>
      <c r="Q50" s="51"/>
    </row>
    <row r="51" spans="1:17">
      <c r="A51" s="9" t="s">
        <v>157</v>
      </c>
      <c r="B51" s="10" t="s">
        <v>158</v>
      </c>
      <c r="C51" s="11" t="s">
        <v>159</v>
      </c>
      <c r="D51" s="17" t="s">
        <v>95</v>
      </c>
      <c r="E51" s="18" t="s">
        <v>13</v>
      </c>
      <c r="F51" s="19">
        <v>1</v>
      </c>
      <c r="G51" s="19">
        <v>1</v>
      </c>
      <c r="H51" s="11" t="s">
        <v>147</v>
      </c>
      <c r="I51" s="41"/>
      <c r="J51" s="24">
        <v>0.375</v>
      </c>
      <c r="K51" s="37"/>
      <c r="L51" s="26"/>
      <c r="M51" s="27">
        <v>45149</v>
      </c>
      <c r="N51" s="26">
        <v>0.329166666666667</v>
      </c>
      <c r="O51" s="38"/>
      <c r="P51" s="39" t="str">
        <f t="shared" si="4"/>
        <v>On time</v>
      </c>
      <c r="Q51" s="51"/>
    </row>
    <row r="52" spans="1:17">
      <c r="A52" s="9" t="s">
        <v>160</v>
      </c>
      <c r="B52" s="10" t="s">
        <v>161</v>
      </c>
      <c r="C52" s="11" t="s">
        <v>162</v>
      </c>
      <c r="D52" s="17" t="s">
        <v>104</v>
      </c>
      <c r="E52" s="18" t="s">
        <v>13</v>
      </c>
      <c r="F52" s="19">
        <v>1</v>
      </c>
      <c r="G52" s="19">
        <v>1</v>
      </c>
      <c r="H52" s="11" t="s">
        <v>163</v>
      </c>
      <c r="I52" s="46">
        <v>0.8125</v>
      </c>
      <c r="J52" s="24">
        <v>0.354166666666667</v>
      </c>
      <c r="K52" s="33">
        <v>45148</v>
      </c>
      <c r="L52" s="34">
        <v>0.8125</v>
      </c>
      <c r="M52" s="27">
        <v>45149</v>
      </c>
      <c r="N52" s="26">
        <v>0.308333333333333</v>
      </c>
      <c r="O52" s="31" t="str">
        <f>IF(L52="","",IF((L52-I52&lt;=0.0035),"On time",L52-I52))</f>
        <v>On time</v>
      </c>
      <c r="P52" s="30" t="str">
        <f>IF(N52="","",IF(M52-K$52&lt;1,"On time",IF((M52+N52-J52-K$52-1&lt;=0.0035),"On time",(M52+N52)-1-(K$52+J52))))</f>
        <v>On time</v>
      </c>
      <c r="Q52" s="51"/>
    </row>
    <row r="53" spans="1:17">
      <c r="A53" s="9" t="s">
        <v>164</v>
      </c>
      <c r="B53" s="10" t="s">
        <v>165</v>
      </c>
      <c r="C53" s="11" t="s">
        <v>166</v>
      </c>
      <c r="D53" s="17" t="s">
        <v>104</v>
      </c>
      <c r="E53" s="18" t="s">
        <v>13</v>
      </c>
      <c r="F53" s="19">
        <v>1</v>
      </c>
      <c r="G53" s="19">
        <v>1</v>
      </c>
      <c r="H53" s="11" t="s">
        <v>163</v>
      </c>
      <c r="I53" s="40"/>
      <c r="J53" s="24">
        <v>0.375</v>
      </c>
      <c r="K53" s="35"/>
      <c r="L53" s="49"/>
      <c r="M53" s="27">
        <v>45149</v>
      </c>
      <c r="N53" s="26">
        <v>0.350694444444444</v>
      </c>
      <c r="O53" s="31"/>
      <c r="P53" s="30" t="str">
        <f t="shared" ref="P53:P63" si="5">IF(N53="","",IF(M53-K$52&lt;1,"On time",IF((M53+N53-J53-K$52-1&lt;=0.0035),"On time",(M53+N53)-1-(K$52+J53))))</f>
        <v>On time</v>
      </c>
      <c r="Q53" s="51"/>
    </row>
    <row r="54" spans="1:17">
      <c r="A54" s="20" t="s">
        <v>167</v>
      </c>
      <c r="B54" s="10" t="s">
        <v>168</v>
      </c>
      <c r="C54" s="11" t="s">
        <v>169</v>
      </c>
      <c r="D54" s="17" t="s">
        <v>104</v>
      </c>
      <c r="E54" s="18" t="s">
        <v>13</v>
      </c>
      <c r="F54" s="19">
        <v>1</v>
      </c>
      <c r="G54" s="19">
        <v>1</v>
      </c>
      <c r="H54" s="21" t="s">
        <v>163</v>
      </c>
      <c r="I54" s="40"/>
      <c r="J54" s="24">
        <v>0.4375</v>
      </c>
      <c r="K54" s="35"/>
      <c r="L54" s="49"/>
      <c r="M54" s="27">
        <v>45149</v>
      </c>
      <c r="N54" s="26">
        <v>0.335416666666667</v>
      </c>
      <c r="O54" s="31"/>
      <c r="P54" s="30" t="str">
        <f t="shared" si="5"/>
        <v>On time</v>
      </c>
      <c r="Q54" s="51"/>
    </row>
    <row r="55" spans="1:17">
      <c r="A55" s="9" t="s">
        <v>170</v>
      </c>
      <c r="B55" s="10" t="s">
        <v>171</v>
      </c>
      <c r="C55" s="11" t="s">
        <v>172</v>
      </c>
      <c r="D55" s="17" t="s">
        <v>104</v>
      </c>
      <c r="E55" s="18" t="s">
        <v>13</v>
      </c>
      <c r="F55" s="19">
        <v>1</v>
      </c>
      <c r="G55" s="19">
        <v>1</v>
      </c>
      <c r="H55" s="11" t="s">
        <v>163</v>
      </c>
      <c r="I55" s="40"/>
      <c r="J55" s="24">
        <v>0.479166666666667</v>
      </c>
      <c r="K55" s="35"/>
      <c r="L55" s="49"/>
      <c r="M55" s="27">
        <v>45149</v>
      </c>
      <c r="N55" s="26">
        <v>0.354166666666667</v>
      </c>
      <c r="O55" s="31"/>
      <c r="P55" s="30" t="str">
        <f t="shared" si="5"/>
        <v>On time</v>
      </c>
      <c r="Q55" s="51"/>
    </row>
    <row r="56" spans="1:17">
      <c r="A56" s="9" t="s">
        <v>173</v>
      </c>
      <c r="B56" s="10" t="s">
        <v>174</v>
      </c>
      <c r="C56" s="11" t="s">
        <v>172</v>
      </c>
      <c r="D56" s="17" t="s">
        <v>104</v>
      </c>
      <c r="E56" s="18" t="s">
        <v>13</v>
      </c>
      <c r="F56" s="19">
        <v>1</v>
      </c>
      <c r="G56" s="19">
        <v>1</v>
      </c>
      <c r="H56" s="11" t="s">
        <v>163</v>
      </c>
      <c r="I56" s="40"/>
      <c r="J56" s="24">
        <v>0.479166666666667</v>
      </c>
      <c r="K56" s="35"/>
      <c r="L56" s="49"/>
      <c r="M56" s="27">
        <v>45149</v>
      </c>
      <c r="N56" s="26">
        <v>0.381944444444444</v>
      </c>
      <c r="O56" s="31"/>
      <c r="P56" s="30" t="str">
        <f t="shared" si="5"/>
        <v>On time</v>
      </c>
      <c r="Q56" s="51"/>
    </row>
    <row r="57" spans="1:17">
      <c r="A57" s="9" t="s">
        <v>175</v>
      </c>
      <c r="B57" s="10" t="s">
        <v>176</v>
      </c>
      <c r="C57" s="11" t="s">
        <v>177</v>
      </c>
      <c r="D57" s="17" t="s">
        <v>104</v>
      </c>
      <c r="E57" s="18" t="s">
        <v>13</v>
      </c>
      <c r="F57" s="19">
        <v>1</v>
      </c>
      <c r="G57" s="19">
        <v>1</v>
      </c>
      <c r="H57" s="11" t="s">
        <v>163</v>
      </c>
      <c r="I57" s="40"/>
      <c r="J57" s="24">
        <v>0.333333333333333</v>
      </c>
      <c r="K57" s="35"/>
      <c r="L57" s="49"/>
      <c r="M57" s="27">
        <v>45149</v>
      </c>
      <c r="N57" s="26">
        <v>0.333333333333333</v>
      </c>
      <c r="O57" s="31"/>
      <c r="P57" s="30" t="str">
        <f t="shared" si="5"/>
        <v>On time</v>
      </c>
      <c r="Q57" s="51"/>
    </row>
    <row r="58" spans="1:17">
      <c r="A58" s="9" t="s">
        <v>178</v>
      </c>
      <c r="B58" s="10" t="s">
        <v>179</v>
      </c>
      <c r="C58" s="11" t="s">
        <v>180</v>
      </c>
      <c r="D58" s="17" t="s">
        <v>104</v>
      </c>
      <c r="E58" s="18" t="s">
        <v>13</v>
      </c>
      <c r="F58" s="19">
        <v>1</v>
      </c>
      <c r="G58" s="19">
        <v>1</v>
      </c>
      <c r="H58" s="11" t="s">
        <v>163</v>
      </c>
      <c r="I58" s="40"/>
      <c r="J58" s="24">
        <v>0.5</v>
      </c>
      <c r="K58" s="35"/>
      <c r="L58" s="49"/>
      <c r="M58" s="27">
        <v>45149</v>
      </c>
      <c r="N58" s="26">
        <v>0.377777777777778</v>
      </c>
      <c r="O58" s="31"/>
      <c r="P58" s="30" t="str">
        <f t="shared" si="5"/>
        <v>On time</v>
      </c>
      <c r="Q58" s="51"/>
    </row>
    <row r="59" spans="1:17">
      <c r="A59" s="9" t="s">
        <v>181</v>
      </c>
      <c r="B59" s="10" t="s">
        <v>182</v>
      </c>
      <c r="C59" s="11" t="s">
        <v>180</v>
      </c>
      <c r="D59" s="17" t="s">
        <v>104</v>
      </c>
      <c r="E59" s="18" t="s">
        <v>13</v>
      </c>
      <c r="F59" s="19">
        <v>1</v>
      </c>
      <c r="G59" s="19">
        <v>1</v>
      </c>
      <c r="H59" s="11" t="s">
        <v>163</v>
      </c>
      <c r="I59" s="40"/>
      <c r="J59" s="24">
        <v>0.5</v>
      </c>
      <c r="K59" s="35"/>
      <c r="L59" s="49"/>
      <c r="M59" s="27">
        <v>45149</v>
      </c>
      <c r="N59" s="26">
        <v>0.377777777777778</v>
      </c>
      <c r="O59" s="31"/>
      <c r="P59" s="30" t="str">
        <f t="shared" si="5"/>
        <v>On time</v>
      </c>
      <c r="Q59" s="51"/>
    </row>
    <row r="60" spans="1:17">
      <c r="A60" s="14" t="s">
        <v>183</v>
      </c>
      <c r="B60" s="15" t="s">
        <v>184</v>
      </c>
      <c r="C60" s="16" t="s">
        <v>185</v>
      </c>
      <c r="D60" s="17" t="s">
        <v>104</v>
      </c>
      <c r="E60" s="18" t="s">
        <v>13</v>
      </c>
      <c r="F60" s="19">
        <v>1</v>
      </c>
      <c r="G60" s="19">
        <v>1</v>
      </c>
      <c r="H60" s="11" t="s">
        <v>163</v>
      </c>
      <c r="I60" s="40"/>
      <c r="J60" s="24">
        <v>0.5625</v>
      </c>
      <c r="K60" s="35"/>
      <c r="L60" s="49"/>
      <c r="M60" s="27">
        <v>45149</v>
      </c>
      <c r="N60" s="26">
        <v>0.434027777777778</v>
      </c>
      <c r="O60" s="31"/>
      <c r="P60" s="30" t="str">
        <f t="shared" si="5"/>
        <v>On time</v>
      </c>
      <c r="Q60" s="51"/>
    </row>
    <row r="61" spans="1:17">
      <c r="A61" s="20" t="s">
        <v>186</v>
      </c>
      <c r="B61" s="10" t="s">
        <v>187</v>
      </c>
      <c r="C61" s="11" t="s">
        <v>188</v>
      </c>
      <c r="D61" s="11" t="s">
        <v>54</v>
      </c>
      <c r="E61" s="12" t="s">
        <v>13</v>
      </c>
      <c r="F61" s="13">
        <v>1</v>
      </c>
      <c r="G61" s="13">
        <v>1</v>
      </c>
      <c r="H61" s="21" t="s">
        <v>163</v>
      </c>
      <c r="I61" s="40"/>
      <c r="J61" s="24">
        <v>0.583333333333333</v>
      </c>
      <c r="K61" s="35"/>
      <c r="L61" s="49"/>
      <c r="M61" s="27">
        <v>45149</v>
      </c>
      <c r="N61" s="26">
        <v>0.430555555555556</v>
      </c>
      <c r="O61" s="31"/>
      <c r="P61" s="30" t="str">
        <f t="shared" si="5"/>
        <v>On time</v>
      </c>
      <c r="Q61" s="51"/>
    </row>
    <row r="62" spans="1:17">
      <c r="A62" s="9" t="s">
        <v>189</v>
      </c>
      <c r="B62" s="10" t="s">
        <v>190</v>
      </c>
      <c r="C62" s="11" t="s">
        <v>191</v>
      </c>
      <c r="D62" s="17" t="s">
        <v>95</v>
      </c>
      <c r="E62" s="18" t="s">
        <v>13</v>
      </c>
      <c r="F62" s="19">
        <v>1</v>
      </c>
      <c r="G62" s="19">
        <v>1</v>
      </c>
      <c r="H62" s="11" t="s">
        <v>163</v>
      </c>
      <c r="I62" s="40"/>
      <c r="J62" s="24">
        <v>0.416666666666667</v>
      </c>
      <c r="K62" s="35"/>
      <c r="L62" s="49"/>
      <c r="M62" s="27">
        <v>45149</v>
      </c>
      <c r="N62" s="26">
        <v>0.416666666666667</v>
      </c>
      <c r="O62" s="31"/>
      <c r="P62" s="30" t="str">
        <f t="shared" si="5"/>
        <v>On time</v>
      </c>
      <c r="Q62" s="51"/>
    </row>
    <row r="63" spans="1:17">
      <c r="A63" s="9" t="s">
        <v>192</v>
      </c>
      <c r="B63" s="10" t="s">
        <v>193</v>
      </c>
      <c r="C63" s="11" t="s">
        <v>194</v>
      </c>
      <c r="D63" s="17" t="s">
        <v>95</v>
      </c>
      <c r="E63" s="18" t="s">
        <v>13</v>
      </c>
      <c r="F63" s="19">
        <v>1</v>
      </c>
      <c r="G63" s="19">
        <v>1</v>
      </c>
      <c r="H63" s="11" t="s">
        <v>163</v>
      </c>
      <c r="I63" s="41"/>
      <c r="J63" s="24">
        <v>0.25</v>
      </c>
      <c r="K63" s="37"/>
      <c r="L63" s="44"/>
      <c r="M63" s="27">
        <v>45148</v>
      </c>
      <c r="N63" s="26">
        <v>0.885416666666667</v>
      </c>
      <c r="O63" s="32"/>
      <c r="P63" s="30" t="str">
        <f t="shared" si="5"/>
        <v>On time</v>
      </c>
      <c r="Q63" s="51"/>
    </row>
    <row r="64" spans="1:17">
      <c r="A64" s="9" t="s">
        <v>195</v>
      </c>
      <c r="B64" s="10" t="s">
        <v>196</v>
      </c>
      <c r="C64" s="11" t="s">
        <v>197</v>
      </c>
      <c r="D64" s="11" t="s">
        <v>198</v>
      </c>
      <c r="E64" s="22" t="s">
        <v>13</v>
      </c>
      <c r="F64" s="23">
        <v>1</v>
      </c>
      <c r="G64" s="23">
        <v>1</v>
      </c>
      <c r="H64" s="11" t="s">
        <v>199</v>
      </c>
      <c r="I64" s="24">
        <v>0.708333333333333</v>
      </c>
      <c r="J64" s="24">
        <v>0.625</v>
      </c>
      <c r="K64" s="33">
        <v>45148</v>
      </c>
      <c r="L64" s="34">
        <v>0.708333333333333</v>
      </c>
      <c r="M64" s="27">
        <v>45149</v>
      </c>
      <c r="N64" s="26">
        <v>0.400694444444444</v>
      </c>
      <c r="O64" s="29" t="str">
        <f>IF(L64="","",IF((L64-I64&lt;=0.0035),"On time",L64-I64))</f>
        <v>On time</v>
      </c>
      <c r="P64" s="30" t="str">
        <f>IF(N64="","",IF(M64-K$64&lt;1,"On time",IF((M64+N64-J64-K$64-1&lt;=0.0035),"On time",(M64+N64)-1-(K$64+J64))))</f>
        <v>On time</v>
      </c>
      <c r="Q64" s="51"/>
    </row>
    <row r="65" spans="1:17">
      <c r="A65" s="9" t="s">
        <v>200</v>
      </c>
      <c r="B65" s="10" t="s">
        <v>201</v>
      </c>
      <c r="C65" s="11" t="s">
        <v>197</v>
      </c>
      <c r="D65" s="11" t="s">
        <v>198</v>
      </c>
      <c r="E65" s="12" t="s">
        <v>13</v>
      </c>
      <c r="F65" s="13">
        <v>1</v>
      </c>
      <c r="G65" s="13">
        <v>1</v>
      </c>
      <c r="H65" s="11" t="s">
        <v>199</v>
      </c>
      <c r="I65" s="24"/>
      <c r="J65" s="24">
        <v>0.625</v>
      </c>
      <c r="K65" s="35"/>
      <c r="L65" s="35"/>
      <c r="M65" s="27">
        <v>45149</v>
      </c>
      <c r="N65" s="26">
        <v>0.400694444444444</v>
      </c>
      <c r="O65" s="31"/>
      <c r="P65" s="30" t="str">
        <f>IF(N65="","",IF(M65-K$64&lt;1,"On time",IF((M65+N65-J65-K$64-1&lt;=0.0035),"On time",(M65+N65)-1-(K$64+J65))))</f>
        <v>On time</v>
      </c>
      <c r="Q65" s="51"/>
    </row>
    <row r="66" spans="1:17">
      <c r="A66" s="9" t="s">
        <v>202</v>
      </c>
      <c r="B66" s="10" t="s">
        <v>203</v>
      </c>
      <c r="C66" s="11" t="s">
        <v>204</v>
      </c>
      <c r="D66" s="11" t="s">
        <v>198</v>
      </c>
      <c r="E66" s="12" t="s">
        <v>13</v>
      </c>
      <c r="F66" s="13">
        <v>1</v>
      </c>
      <c r="G66" s="13">
        <v>1</v>
      </c>
      <c r="H66" s="11" t="s">
        <v>199</v>
      </c>
      <c r="I66" s="24"/>
      <c r="J66" s="24">
        <v>0.625</v>
      </c>
      <c r="K66" s="35"/>
      <c r="L66" s="35"/>
      <c r="M66" s="27">
        <v>45149</v>
      </c>
      <c r="N66" s="26">
        <v>0.463888888888889</v>
      </c>
      <c r="O66" s="31"/>
      <c r="P66" s="30" t="str">
        <f>IF(N66="","",IF(M66-K$64&lt;1,"On time",IF((M66+N66-J66-K$64-1&lt;=0.0035),"On time",(M66+N66)-1-(K$64+J66))))</f>
        <v>On time</v>
      </c>
      <c r="Q66" s="51"/>
    </row>
    <row r="67" spans="1:17">
      <c r="A67" s="9" t="s">
        <v>205</v>
      </c>
      <c r="B67" s="10" t="s">
        <v>206</v>
      </c>
      <c r="C67" s="11" t="s">
        <v>207</v>
      </c>
      <c r="D67" s="11" t="s">
        <v>198</v>
      </c>
      <c r="E67" s="12" t="s">
        <v>13</v>
      </c>
      <c r="F67" s="13">
        <v>1</v>
      </c>
      <c r="G67" s="13">
        <v>2</v>
      </c>
      <c r="H67" s="11" t="s">
        <v>199</v>
      </c>
      <c r="I67" s="24"/>
      <c r="J67" s="24">
        <v>0.625</v>
      </c>
      <c r="K67" s="35"/>
      <c r="L67" s="35"/>
      <c r="M67" s="27">
        <v>45149</v>
      </c>
      <c r="N67" s="26">
        <v>0.3125</v>
      </c>
      <c r="O67" s="31"/>
      <c r="P67" s="30" t="str">
        <f t="shared" ref="P67:P72" si="6">IF(N67="","",IF(M67-K$64&lt;4,"On time",IF((M67+N67-J67-K$64-4&lt;=0.0035),"On time",(M67+N67)-4-(K$64+J67))))</f>
        <v>On time</v>
      </c>
      <c r="Q67" s="51"/>
    </row>
    <row r="68" spans="1:17">
      <c r="A68" s="9" t="s">
        <v>208</v>
      </c>
      <c r="B68" s="10" t="s">
        <v>209</v>
      </c>
      <c r="C68" s="11" t="s">
        <v>210</v>
      </c>
      <c r="D68" s="11" t="s">
        <v>198</v>
      </c>
      <c r="E68" s="12" t="s">
        <v>13</v>
      </c>
      <c r="F68" s="13">
        <v>1</v>
      </c>
      <c r="G68" s="13">
        <v>2</v>
      </c>
      <c r="H68" s="11" t="s">
        <v>199</v>
      </c>
      <c r="I68" s="24"/>
      <c r="J68" s="24">
        <v>0.583333333333333</v>
      </c>
      <c r="K68" s="35"/>
      <c r="L68" s="35"/>
      <c r="M68" s="27">
        <v>45149</v>
      </c>
      <c r="N68" s="26">
        <v>0.311111111111111</v>
      </c>
      <c r="O68" s="31"/>
      <c r="P68" s="30" t="str">
        <f t="shared" si="6"/>
        <v>On time</v>
      </c>
      <c r="Q68" s="51"/>
    </row>
    <row r="69" spans="1:17">
      <c r="A69" s="9" t="s">
        <v>211</v>
      </c>
      <c r="B69" s="10" t="s">
        <v>212</v>
      </c>
      <c r="C69" s="11" t="s">
        <v>213</v>
      </c>
      <c r="D69" s="11" t="s">
        <v>198</v>
      </c>
      <c r="E69" s="12" t="s">
        <v>13</v>
      </c>
      <c r="F69" s="13">
        <v>1</v>
      </c>
      <c r="G69" s="13">
        <v>2</v>
      </c>
      <c r="H69" s="11" t="s">
        <v>199</v>
      </c>
      <c r="I69" s="24"/>
      <c r="J69" s="24">
        <v>0.625</v>
      </c>
      <c r="K69" s="35"/>
      <c r="L69" s="35"/>
      <c r="M69" s="27">
        <v>45149</v>
      </c>
      <c r="N69" s="26">
        <v>0.3125</v>
      </c>
      <c r="O69" s="31"/>
      <c r="P69" s="30" t="str">
        <f t="shared" si="6"/>
        <v>On time</v>
      </c>
      <c r="Q69" s="51"/>
    </row>
    <row r="70" spans="1:17">
      <c r="A70" s="9" t="s">
        <v>214</v>
      </c>
      <c r="B70" s="10" t="s">
        <v>215</v>
      </c>
      <c r="C70" s="11" t="s">
        <v>216</v>
      </c>
      <c r="D70" s="11" t="s">
        <v>198</v>
      </c>
      <c r="E70" s="12" t="s">
        <v>13</v>
      </c>
      <c r="F70" s="13">
        <v>1</v>
      </c>
      <c r="G70" s="13">
        <v>2</v>
      </c>
      <c r="H70" s="11" t="s">
        <v>199</v>
      </c>
      <c r="I70" s="24"/>
      <c r="J70" s="24">
        <v>0.5</v>
      </c>
      <c r="K70" s="35"/>
      <c r="L70" s="35"/>
      <c r="M70" s="27">
        <v>45149</v>
      </c>
      <c r="N70" s="26">
        <v>0.353472222222222</v>
      </c>
      <c r="O70" s="31"/>
      <c r="P70" s="30" t="str">
        <f t="shared" si="6"/>
        <v>On time</v>
      </c>
      <c r="Q70" s="51"/>
    </row>
    <row r="71" spans="1:17">
      <c r="A71" s="14" t="s">
        <v>217</v>
      </c>
      <c r="B71" s="15" t="s">
        <v>218</v>
      </c>
      <c r="C71" s="16" t="s">
        <v>219</v>
      </c>
      <c r="D71" s="11" t="s">
        <v>198</v>
      </c>
      <c r="E71" s="12" t="s">
        <v>13</v>
      </c>
      <c r="F71" s="13">
        <v>1</v>
      </c>
      <c r="G71" s="13">
        <v>2</v>
      </c>
      <c r="H71" s="11" t="s">
        <v>199</v>
      </c>
      <c r="I71" s="24"/>
      <c r="J71" s="24">
        <v>0.5</v>
      </c>
      <c r="K71" s="35"/>
      <c r="L71" s="35"/>
      <c r="M71" s="27">
        <v>45149</v>
      </c>
      <c r="N71" s="26">
        <v>0.353472222222222</v>
      </c>
      <c r="O71" s="31"/>
      <c r="P71" s="30" t="str">
        <f t="shared" si="6"/>
        <v>On time</v>
      </c>
      <c r="Q71" s="51"/>
    </row>
    <row r="72" spans="1:17">
      <c r="A72" s="9" t="s">
        <v>220</v>
      </c>
      <c r="B72" s="10" t="s">
        <v>221</v>
      </c>
      <c r="C72" s="11" t="s">
        <v>222</v>
      </c>
      <c r="D72" s="11" t="s">
        <v>198</v>
      </c>
      <c r="E72" s="12" t="s">
        <v>13</v>
      </c>
      <c r="F72" s="13">
        <v>1</v>
      </c>
      <c r="G72" s="13">
        <v>2</v>
      </c>
      <c r="H72" s="11" t="s">
        <v>199</v>
      </c>
      <c r="I72" s="24"/>
      <c r="J72" s="24">
        <v>0.541666666666667</v>
      </c>
      <c r="K72" s="37"/>
      <c r="L72" s="37"/>
      <c r="M72" s="27">
        <v>45149</v>
      </c>
      <c r="N72" s="26">
        <v>0.530555555555556</v>
      </c>
      <c r="O72" s="32"/>
      <c r="P72" s="30" t="str">
        <f t="shared" si="6"/>
        <v>On time</v>
      </c>
      <c r="Q72" s="51"/>
    </row>
    <row r="73" spans="1:17">
      <c r="A73" s="9" t="s">
        <v>223</v>
      </c>
      <c r="B73" s="10" t="s">
        <v>224</v>
      </c>
      <c r="C73" s="11" t="s">
        <v>225</v>
      </c>
      <c r="D73" s="11" t="s">
        <v>226</v>
      </c>
      <c r="E73" s="12" t="s">
        <v>13</v>
      </c>
      <c r="F73" s="13">
        <v>1</v>
      </c>
      <c r="G73" s="13">
        <v>1</v>
      </c>
      <c r="H73" s="11" t="s">
        <v>227</v>
      </c>
      <c r="I73" s="24">
        <v>0.666666666666667</v>
      </c>
      <c r="J73" s="24">
        <v>0.416666666666667</v>
      </c>
      <c r="K73" s="33">
        <v>45148</v>
      </c>
      <c r="L73" s="34">
        <v>0.666666666666667</v>
      </c>
      <c r="M73" s="27">
        <v>45149</v>
      </c>
      <c r="N73" s="26">
        <v>0.363888888888889</v>
      </c>
      <c r="O73" s="29" t="str">
        <f>IF(L73="","",IF((L73-I73&lt;=0.0035),"On time",L73-I73))</f>
        <v>On time</v>
      </c>
      <c r="P73" s="30" t="str">
        <f t="shared" ref="P73:P80" si="7">IF(N73="","",IF(M73-K$73&lt;1,"On time",IF((M73+N73-J73-K$73-1&lt;=0.0035),"On time",(M73+N73)-1-(K$73+J73))))</f>
        <v>On time</v>
      </c>
      <c r="Q73" s="51"/>
    </row>
    <row r="74" spans="1:17">
      <c r="A74" s="9" t="s">
        <v>228</v>
      </c>
      <c r="B74" s="10" t="s">
        <v>229</v>
      </c>
      <c r="C74" s="11" t="s">
        <v>225</v>
      </c>
      <c r="D74" s="11" t="s">
        <v>226</v>
      </c>
      <c r="E74" s="12" t="s">
        <v>13</v>
      </c>
      <c r="F74" s="13">
        <v>1</v>
      </c>
      <c r="G74" s="13">
        <v>1</v>
      </c>
      <c r="H74" s="11" t="s">
        <v>227</v>
      </c>
      <c r="I74" s="24"/>
      <c r="J74" s="24">
        <v>0.416666666666667</v>
      </c>
      <c r="K74" s="35"/>
      <c r="L74" s="35"/>
      <c r="M74" s="27">
        <v>45149</v>
      </c>
      <c r="N74" s="26">
        <v>0.363888888888889</v>
      </c>
      <c r="O74" s="31"/>
      <c r="P74" s="30" t="str">
        <f t="shared" si="7"/>
        <v>On time</v>
      </c>
      <c r="Q74" s="51"/>
    </row>
    <row r="75" spans="1:17">
      <c r="A75" s="9" t="s">
        <v>230</v>
      </c>
      <c r="B75" s="10" t="s">
        <v>231</v>
      </c>
      <c r="C75" s="11" t="s">
        <v>232</v>
      </c>
      <c r="D75" s="11" t="s">
        <v>226</v>
      </c>
      <c r="E75" s="12" t="s">
        <v>13</v>
      </c>
      <c r="F75" s="13">
        <v>1</v>
      </c>
      <c r="G75" s="13">
        <v>1</v>
      </c>
      <c r="H75" s="11" t="s">
        <v>227</v>
      </c>
      <c r="I75" s="24"/>
      <c r="J75" s="24">
        <v>0.354166666666667</v>
      </c>
      <c r="K75" s="35"/>
      <c r="L75" s="35"/>
      <c r="M75" s="27">
        <v>45149</v>
      </c>
      <c r="N75" s="26">
        <v>0.30625</v>
      </c>
      <c r="O75" s="31"/>
      <c r="P75" s="30" t="str">
        <f t="shared" si="7"/>
        <v>On time</v>
      </c>
      <c r="Q75" s="51"/>
    </row>
    <row r="76" spans="1:17">
      <c r="A76" s="9" t="s">
        <v>233</v>
      </c>
      <c r="B76" s="10" t="s">
        <v>234</v>
      </c>
      <c r="C76" s="11" t="s">
        <v>232</v>
      </c>
      <c r="D76" s="11" t="s">
        <v>226</v>
      </c>
      <c r="E76" s="12" t="s">
        <v>13</v>
      </c>
      <c r="F76" s="13">
        <v>1</v>
      </c>
      <c r="G76" s="13">
        <v>1</v>
      </c>
      <c r="H76" s="11" t="s">
        <v>227</v>
      </c>
      <c r="I76" s="24"/>
      <c r="J76" s="24">
        <v>0.354166666666667</v>
      </c>
      <c r="K76" s="35"/>
      <c r="L76" s="35"/>
      <c r="M76" s="27">
        <v>45149</v>
      </c>
      <c r="N76" s="36">
        <v>0.30625</v>
      </c>
      <c r="O76" s="31"/>
      <c r="P76" s="30" t="str">
        <f t="shared" si="7"/>
        <v>On time</v>
      </c>
      <c r="Q76" s="51"/>
    </row>
    <row r="77" spans="1:17">
      <c r="A77" s="9" t="s">
        <v>235</v>
      </c>
      <c r="B77" s="10" t="s">
        <v>236</v>
      </c>
      <c r="C77" s="11" t="s">
        <v>237</v>
      </c>
      <c r="D77" s="11" t="s">
        <v>226</v>
      </c>
      <c r="E77" s="12" t="s">
        <v>13</v>
      </c>
      <c r="F77" s="13">
        <v>1</v>
      </c>
      <c r="G77" s="13">
        <v>1</v>
      </c>
      <c r="H77" s="11" t="s">
        <v>227</v>
      </c>
      <c r="I77" s="24"/>
      <c r="J77" s="24">
        <v>0.458333333333333</v>
      </c>
      <c r="K77" s="35"/>
      <c r="L77" s="35"/>
      <c r="M77" s="27">
        <v>45149</v>
      </c>
      <c r="N77" s="36">
        <v>0.368055555555556</v>
      </c>
      <c r="O77" s="31"/>
      <c r="P77" s="30" t="str">
        <f t="shared" si="7"/>
        <v>On time</v>
      </c>
      <c r="Q77" s="51"/>
    </row>
    <row r="78" spans="1:17">
      <c r="A78" s="9" t="s">
        <v>238</v>
      </c>
      <c r="B78" s="10" t="s">
        <v>239</v>
      </c>
      <c r="C78" s="11" t="s">
        <v>237</v>
      </c>
      <c r="D78" s="11" t="s">
        <v>226</v>
      </c>
      <c r="E78" s="12" t="s">
        <v>13</v>
      </c>
      <c r="F78" s="13">
        <v>1</v>
      </c>
      <c r="G78" s="13">
        <v>1</v>
      </c>
      <c r="H78" s="11" t="s">
        <v>227</v>
      </c>
      <c r="I78" s="24"/>
      <c r="J78" s="24">
        <v>0.458333333333333</v>
      </c>
      <c r="K78" s="35"/>
      <c r="L78" s="35"/>
      <c r="M78" s="27">
        <v>45149</v>
      </c>
      <c r="N78" s="36">
        <v>0.368055555555556</v>
      </c>
      <c r="O78" s="31"/>
      <c r="P78" s="30" t="str">
        <f t="shared" si="7"/>
        <v>On time</v>
      </c>
      <c r="Q78" s="51"/>
    </row>
    <row r="79" spans="1:17">
      <c r="A79" s="9" t="s">
        <v>240</v>
      </c>
      <c r="B79" s="10" t="s">
        <v>241</v>
      </c>
      <c r="C79" s="11" t="s">
        <v>242</v>
      </c>
      <c r="D79" s="11" t="s">
        <v>243</v>
      </c>
      <c r="E79" s="12" t="s">
        <v>13</v>
      </c>
      <c r="F79" s="13">
        <v>1</v>
      </c>
      <c r="G79" s="13">
        <v>1</v>
      </c>
      <c r="H79" s="11" t="s">
        <v>227</v>
      </c>
      <c r="I79" s="24"/>
      <c r="J79" s="24">
        <v>0.625</v>
      </c>
      <c r="K79" s="35"/>
      <c r="L79" s="35"/>
      <c r="M79" s="27">
        <v>45149</v>
      </c>
      <c r="N79" s="36">
        <v>0.368055555555556</v>
      </c>
      <c r="O79" s="31"/>
      <c r="P79" s="30" t="str">
        <f t="shared" si="7"/>
        <v>On time</v>
      </c>
      <c r="Q79" s="51"/>
    </row>
    <row r="80" spans="1:17">
      <c r="A80" s="9" t="s">
        <v>244</v>
      </c>
      <c r="B80" s="10" t="s">
        <v>245</v>
      </c>
      <c r="C80" s="11" t="s">
        <v>246</v>
      </c>
      <c r="D80" s="11" t="s">
        <v>226</v>
      </c>
      <c r="E80" s="12" t="s">
        <v>13</v>
      </c>
      <c r="F80" s="13">
        <v>1</v>
      </c>
      <c r="G80" s="13">
        <v>1</v>
      </c>
      <c r="H80" s="11" t="s">
        <v>227</v>
      </c>
      <c r="I80" s="24"/>
      <c r="J80" s="24">
        <v>0.625</v>
      </c>
      <c r="K80" s="37"/>
      <c r="L80" s="37"/>
      <c r="M80" s="27">
        <v>45149</v>
      </c>
      <c r="N80" s="36">
        <v>0.368055555555556</v>
      </c>
      <c r="O80" s="32"/>
      <c r="P80" s="30" t="str">
        <f t="shared" si="7"/>
        <v>On time</v>
      </c>
      <c r="Q80" s="51"/>
    </row>
    <row r="82" spans="1:15">
      <c r="A82" s="4" t="s">
        <v>247</v>
      </c>
      <c r="B82" s="4"/>
      <c r="C82" s="3">
        <f>COUNT(N2:N80)</f>
        <v>78</v>
      </c>
      <c r="O82" s="53"/>
    </row>
    <row r="83" spans="1:3">
      <c r="A83" s="4" t="s">
        <v>248</v>
      </c>
      <c r="B83" s="4"/>
      <c r="C83" s="3">
        <f>C82-COUNTIF(P:P,"On time")</f>
        <v>0</v>
      </c>
    </row>
    <row r="84" spans="1:15">
      <c r="A84" s="4" t="s">
        <v>249</v>
      </c>
      <c r="B84" s="4"/>
      <c r="C84" s="52">
        <f>SUM(C82-C83)/C82</f>
        <v>1</v>
      </c>
      <c r="O84" s="53"/>
    </row>
    <row r="85" spans="1:3">
      <c r="A85" s="4" t="s">
        <v>250</v>
      </c>
      <c r="B85" s="4"/>
      <c r="C85" s="3">
        <f>COUNT(L2:L80)</f>
        <v>10</v>
      </c>
    </row>
    <row r="86" spans="1:3">
      <c r="A86" s="4" t="s">
        <v>251</v>
      </c>
      <c r="B86" s="4"/>
      <c r="C86" s="3">
        <f>C85-COUNTIF(O:O,"On time")</f>
        <v>0</v>
      </c>
    </row>
    <row r="87" spans="1:16">
      <c r="A87" s="4" t="s">
        <v>252</v>
      </c>
      <c r="B87" s="4"/>
      <c r="C87" s="52">
        <f>SUM(C85-C86)/C85</f>
        <v>1</v>
      </c>
      <c r="F87" s="3"/>
      <c r="G87" s="3"/>
      <c r="I87" s="3"/>
      <c r="K87" s="3"/>
      <c r="L87" s="3"/>
      <c r="M87" s="3"/>
      <c r="N87" s="3"/>
      <c r="O87" s="3"/>
      <c r="P87" s="3"/>
    </row>
  </sheetData>
  <mergeCells count="46">
    <mergeCell ref="A82:B82"/>
    <mergeCell ref="A83:B83"/>
    <mergeCell ref="A84:B84"/>
    <mergeCell ref="A85:B85"/>
    <mergeCell ref="A86:B86"/>
    <mergeCell ref="A87:B87"/>
    <mergeCell ref="I2:I5"/>
    <mergeCell ref="I6:I15"/>
    <mergeCell ref="I16:I26"/>
    <mergeCell ref="I27:I28"/>
    <mergeCell ref="I29:I42"/>
    <mergeCell ref="I43:I46"/>
    <mergeCell ref="I47:I51"/>
    <mergeCell ref="I52:I63"/>
    <mergeCell ref="I64:I72"/>
    <mergeCell ref="I73:I80"/>
    <mergeCell ref="K2:K5"/>
    <mergeCell ref="K6:K15"/>
    <mergeCell ref="K16:K26"/>
    <mergeCell ref="K27:K28"/>
    <mergeCell ref="K29:K42"/>
    <mergeCell ref="K43:K46"/>
    <mergeCell ref="K47:K51"/>
    <mergeCell ref="K52:K63"/>
    <mergeCell ref="K64:K72"/>
    <mergeCell ref="K73:K80"/>
    <mergeCell ref="L2:L5"/>
    <mergeCell ref="L6:L15"/>
    <mergeCell ref="L16:L26"/>
    <mergeCell ref="L27:L28"/>
    <mergeCell ref="L29:L42"/>
    <mergeCell ref="L43:L46"/>
    <mergeCell ref="L47:L51"/>
    <mergeCell ref="L52:L63"/>
    <mergeCell ref="L64:L72"/>
    <mergeCell ref="L73:L80"/>
    <mergeCell ref="O2:O5"/>
    <mergeCell ref="O6:O15"/>
    <mergeCell ref="O16:O26"/>
    <mergeCell ref="O27:O28"/>
    <mergeCell ref="O29:O42"/>
    <mergeCell ref="O43:O46"/>
    <mergeCell ref="O47:O51"/>
    <mergeCell ref="O52:O63"/>
    <mergeCell ref="O64:O72"/>
    <mergeCell ref="O73:O80"/>
  </mergeCells>
  <dataValidations count="1">
    <dataValidation type="time" operator="between" allowBlank="1" showInputMessage="1" showErrorMessage="1" sqref="L6 L43 L47 L52 L1:L2 L16:L27 L64:L65536 N1:N15 N20:N1048576">
      <formula1>0</formula1>
      <formula2>0.999305555555556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9 4 2 6 D F E 0 A 0 4 E 8 6 4 7 B 5 E A D 8 4 3 B 0 8 9 7 3 F B "   m a : c o n t e n t T y p e V e r s i o n = " 5 "   m a : c o n t e n t T y p e D e s c r i p t i o n = " C r e a t e   a   n e w   d o c u m e n t . "   m a : c o n t e n t T y p e S c o p e = " "   m a : v e r s i o n I D = " c d 4 2 c f e a a 0 b a 3 4 2 5 d d 1 5 6 6 4 f 1 3 a 0 4 5 e 7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8 b 0 3 4 e 2 5 6 f 7 b c 4 1 d e 9 f 1 4 e 9 3 4 a a 4 0 e 4 5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c 0 d 4 8 2 e 6 - 6 1 c 2 - 4 3 1 c - 9 2 2 9 - 8 3 3 4 6 9 d e 2 0 5 e "   x m l n s : n s 4 = " f 0 2 0 a d 6 6 - 5 b c 6 - 4 1 0 9 - 8 0 b c - d f e 0 f 7 4 d 2 1 0 d " >  
 < x s d : i m p o r t   n a m e s p a c e = " c 0 d 4 8 2 e 6 - 6 1 c 2 - 4 3 1 c - 9 2 2 9 - 8 3 3 4 6 9 d e 2 0 5 e " / >  
 < x s d : i m p o r t   n a m e s p a c e = " f 0 2 0 a d 6 6 - 5 b c 6 - 4 1 0 9 - 8 0 b c - d f e 0 f 7 4 d 2 1 0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c 0 d 4 8 2 e 6 - 6 1 c 2 - 4 3 1 c - 9 2 2 9 - 8 3 3 4 6 9 d e 2 0 5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f 0 2 0 a d 6 6 - 5 b c 6 - 4 1 0 9 - 8 0 b c - d f e 0 f 7 4 d 2 1 0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2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6949B88E-0288-4954-B761-3F07EC9B6987}">
  <ds:schemaRefs/>
</ds:datastoreItem>
</file>

<file path=customXml/itemProps2.xml><?xml version="1.0" encoding="utf-8"?>
<ds:datastoreItem xmlns:ds="http://schemas.openxmlformats.org/officeDocument/2006/customXml" ds:itemID="{BEF9EEF4-DCCB-4FD1-A225-26A2FC8DDD38}">
  <ds:schemaRefs/>
</ds:datastoreItem>
</file>

<file path=customXml/itemProps3.xml><?xml version="1.0" encoding="utf-8"?>
<ds:datastoreItem xmlns:ds="http://schemas.openxmlformats.org/officeDocument/2006/customXml" ds:itemID="{71AA6B5A-362B-4E22-96F2-CB9674E8A7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Barloworld Logistics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Dealer Stats</vt:lpstr>
      <vt:lpstr>Summary</vt:lpstr>
      <vt:lpstr>0108</vt:lpstr>
      <vt:lpstr>0208</vt:lpstr>
      <vt:lpstr>0308</vt:lpstr>
      <vt:lpstr>0408</vt:lpstr>
      <vt:lpstr>0708</vt:lpstr>
      <vt:lpstr>0808</vt:lpstr>
      <vt:lpstr>1008</vt:lpstr>
      <vt:lpstr>1108</vt:lpstr>
      <vt:lpstr>1408</vt:lpstr>
      <vt:lpstr>1508</vt:lpstr>
      <vt:lpstr>1608</vt:lpstr>
      <vt:lpstr>1708</vt:lpstr>
      <vt:lpstr>1808</vt:lpstr>
      <vt:lpstr>2108</vt:lpstr>
      <vt:lpstr>2208</vt:lpstr>
      <vt:lpstr>2308</vt:lpstr>
      <vt:lpstr>2408</vt:lpstr>
      <vt:lpstr>2508</vt:lpstr>
      <vt:lpstr>2808</vt:lpstr>
      <vt:lpstr>2908</vt:lpstr>
      <vt:lpstr>3008</vt:lpstr>
      <vt:lpstr>3108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Japie Erasmus</dc:creator>
  <cp:lastModifiedBy>MikeM</cp:lastModifiedBy>
  <dcterms:created xsi:type="dcterms:W3CDTF">2011-08-16T13:48:00Z</dcterms:created>
  <cp:lastPrinted>2014-10-22T13:45:00Z</cp:lastPrinted>
  <dcterms:modified xsi:type="dcterms:W3CDTF">2023-09-04T11:19:12Z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0x0101009426DFE0A04E8647B5EAD843B08973FB</vt:lpwstr>
  </property>
  <property fmtid="{D5CDD505-2E9C-101B-9397-08002B2CF9AE}" pid="3" name="ICV">
    <vt:lpwstr>A08E7C7000D74B7C9B91365435DB11EF_13</vt:lpwstr>
  </property>
  <property fmtid="{D5CDD505-2E9C-101B-9397-08002B2CF9AE}" pid="4" name="KSOProductBuildVer">
    <vt:lpwstr>1033-12.2.0.13201</vt:lpwstr>
  </property>
</Properties>
</file>