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Business Development Database\ISO Implementation\Namlog In-Houses\Toyota\Admin Supporting Documents\"/>
    </mc:Choice>
  </mc:AlternateContent>
  <xr:revisionPtr revIDLastSave="0" documentId="13_ncr:1_{B2F2909C-4973-4483-A148-B26327029392}" xr6:coauthVersionLast="47" xr6:coauthVersionMax="47" xr10:uidLastSave="{00000000-0000-0000-0000-000000000000}"/>
  <workbookProtection workbookAlgorithmName="SHA-512" workbookHashValue="lJVaK00/8QkmXssggaPC11ShDe10AUn/QV/bAZTkZnobUyAp75IUdQZU9pvAz6cFYQfYKBlCz4Y6atChKrH14g==" workbookSaltValue="AdK7JS+n7hIiauzIELWVFw==" workbookSpinCount="100000" lockStructure="1"/>
  <bookViews>
    <workbookView xWindow="28680" yWindow="-120" windowWidth="29040" windowHeight="15720" xr2:uid="{00000000-000D-0000-FFFF-FFFF00000000}"/>
  </bookViews>
  <sheets>
    <sheet name="Sept" sheetId="4" r:id="rId1"/>
    <sheet name="Graphs" sheetId="6" r:id="rId2"/>
    <sheet name="Sheet1" sheetId="7" r:id="rId3"/>
    <sheet name="Sheet2" sheetId="8" r:id="rId4"/>
    <sheet name="Sheet4" sheetId="10" r:id="rId5"/>
  </sheets>
  <definedNames>
    <definedName name="_xlnm._FilterDatabase" localSheetId="2" hidden="1">Sheet1!$A$1:$L$53</definedName>
    <definedName name="_xlnm._FilterDatabase" localSheetId="3" hidden="1">Sheet2!$A$1:$M$56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W25" i="4" l="1"/>
  <c r="CW24" i="4"/>
  <c r="CW23" i="4"/>
  <c r="CW22" i="4"/>
  <c r="CW21" i="4"/>
  <c r="CW20" i="4"/>
  <c r="CW19" i="4"/>
  <c r="CW8" i="4"/>
  <c r="CQ8" i="4" s="1"/>
  <c r="CK8" i="4" s="1"/>
  <c r="CE8" i="4" s="1"/>
  <c r="BY8" i="4" s="1"/>
  <c r="BS8" i="4" s="1"/>
  <c r="BM8" i="4" s="1"/>
  <c r="BG8" i="4" s="1"/>
  <c r="BA8" i="4" s="1"/>
  <c r="AU8" i="4" s="1"/>
  <c r="AO8" i="4" s="1"/>
  <c r="AC8" i="4" s="1"/>
  <c r="W8" i="4" s="1"/>
  <c r="Q8" i="4" s="1"/>
  <c r="K8" i="4" s="1"/>
  <c r="CW7" i="4"/>
  <c r="CW6" i="4"/>
  <c r="CW5" i="4"/>
  <c r="CU25" i="4"/>
  <c r="CU24" i="4"/>
  <c r="CU23" i="4"/>
  <c r="CU22" i="4"/>
  <c r="CU21" i="4"/>
  <c r="CO21" i="4" s="1"/>
  <c r="CI21" i="4" s="1"/>
  <c r="CC21" i="4" s="1"/>
  <c r="BW21" i="4" s="1"/>
  <c r="BQ21" i="4" s="1"/>
  <c r="BK21" i="4" s="1"/>
  <c r="BE21" i="4" s="1"/>
  <c r="AY21" i="4" s="1"/>
  <c r="AS21" i="4" s="1"/>
  <c r="AM21" i="4" s="1"/>
  <c r="AG21" i="4" s="1"/>
  <c r="AA21" i="4" s="1"/>
  <c r="U21" i="4" s="1"/>
  <c r="O21" i="4" s="1"/>
  <c r="I21" i="4" s="1"/>
  <c r="CU20" i="4"/>
  <c r="CU19" i="4"/>
  <c r="CU8" i="4"/>
  <c r="CU7" i="4"/>
  <c r="CU6" i="4"/>
  <c r="CU5" i="4"/>
  <c r="CS25" i="4"/>
  <c r="CS24" i="4"/>
  <c r="CM24" i="4" s="1"/>
  <c r="CG24" i="4" s="1"/>
  <c r="CA24" i="4" s="1"/>
  <c r="BU24" i="4" s="1"/>
  <c r="BO24" i="4" s="1"/>
  <c r="BI24" i="4" s="1"/>
  <c r="BC24" i="4" s="1"/>
  <c r="AW24" i="4" s="1"/>
  <c r="AQ24" i="4" s="1"/>
  <c r="AK24" i="4" s="1"/>
  <c r="AE24" i="4" s="1"/>
  <c r="Y24" i="4" s="1"/>
  <c r="S24" i="4" s="1"/>
  <c r="CS23" i="4"/>
  <c r="CS22" i="4"/>
  <c r="CS21" i="4"/>
  <c r="CS20" i="4"/>
  <c r="CS19" i="4"/>
  <c r="CS8" i="4"/>
  <c r="CS7" i="4"/>
  <c r="CS6" i="4"/>
  <c r="CM6" i="4" s="1"/>
  <c r="CG6" i="4" s="1"/>
  <c r="CA6" i="4" s="1"/>
  <c r="BU6" i="4" s="1"/>
  <c r="BO6" i="4" s="1"/>
  <c r="BI6" i="4" s="1"/>
  <c r="BC6" i="4" s="1"/>
  <c r="AW6" i="4" s="1"/>
  <c r="AQ6" i="4" s="1"/>
  <c r="AK6" i="4" s="1"/>
  <c r="AE6" i="4" s="1"/>
  <c r="Y6" i="4" s="1"/>
  <c r="S6" i="4" s="1"/>
  <c r="CS5" i="4"/>
  <c r="CQ25" i="4"/>
  <c r="CQ24" i="4"/>
  <c r="CQ23" i="4"/>
  <c r="CQ22" i="4"/>
  <c r="CQ21" i="4"/>
  <c r="CQ20" i="4"/>
  <c r="CQ19" i="4"/>
  <c r="CK19" i="4" s="1"/>
  <c r="CE19" i="4" s="1"/>
  <c r="BY19" i="4" s="1"/>
  <c r="BS19" i="4" s="1"/>
  <c r="BM19" i="4" s="1"/>
  <c r="BG19" i="4" s="1"/>
  <c r="BA19" i="4" s="1"/>
  <c r="AU19" i="4" s="1"/>
  <c r="AO19" i="4" s="1"/>
  <c r="AC19" i="4" s="1"/>
  <c r="W19" i="4" s="1"/>
  <c r="Q19" i="4" s="1"/>
  <c r="K19" i="4" s="1"/>
  <c r="CQ7" i="4"/>
  <c r="CQ6" i="4"/>
  <c r="CQ5" i="4"/>
  <c r="CO25" i="4"/>
  <c r="CO24" i="4"/>
  <c r="CO23" i="4"/>
  <c r="CO22" i="4"/>
  <c r="CI22" i="4" s="1"/>
  <c r="CC22" i="4" s="1"/>
  <c r="BW22" i="4" s="1"/>
  <c r="BQ22" i="4" s="1"/>
  <c r="BK22" i="4" s="1"/>
  <c r="BE22" i="4" s="1"/>
  <c r="AY22" i="4" s="1"/>
  <c r="AS22" i="4" s="1"/>
  <c r="AM22" i="4" s="1"/>
  <c r="AG22" i="4" s="1"/>
  <c r="AA22" i="4" s="1"/>
  <c r="U22" i="4" s="1"/>
  <c r="O22" i="4" s="1"/>
  <c r="I22" i="4" s="1"/>
  <c r="CO20" i="4"/>
  <c r="CO19" i="4"/>
  <c r="CO8" i="4"/>
  <c r="CO7" i="4"/>
  <c r="CO6" i="4"/>
  <c r="CO5" i="4"/>
  <c r="CM25" i="4"/>
  <c r="CG25" i="4" s="1"/>
  <c r="CA25" i="4" s="1"/>
  <c r="BU25" i="4" s="1"/>
  <c r="BO25" i="4" s="1"/>
  <c r="BI25" i="4" s="1"/>
  <c r="BC25" i="4" s="1"/>
  <c r="AW25" i="4" s="1"/>
  <c r="AQ25" i="4" s="1"/>
  <c r="AK25" i="4" s="1"/>
  <c r="AE25" i="4" s="1"/>
  <c r="Y25" i="4" s="1"/>
  <c r="S25" i="4" s="1"/>
  <c r="CM23" i="4"/>
  <c r="CM22" i="4"/>
  <c r="CM21" i="4"/>
  <c r="CM20" i="4"/>
  <c r="CM19" i="4"/>
  <c r="CM8" i="4"/>
  <c r="CM7" i="4"/>
  <c r="CG7" i="4" s="1"/>
  <c r="CA7" i="4" s="1"/>
  <c r="BU7" i="4" s="1"/>
  <c r="BO7" i="4" s="1"/>
  <c r="BI7" i="4" s="1"/>
  <c r="BC7" i="4" s="1"/>
  <c r="AW7" i="4" s="1"/>
  <c r="AQ7" i="4" s="1"/>
  <c r="AK7" i="4" s="1"/>
  <c r="AE7" i="4" s="1"/>
  <c r="Y7" i="4" s="1"/>
  <c r="S7" i="4" s="1"/>
  <c r="CM5" i="4"/>
  <c r="CK25" i="4"/>
  <c r="CK24" i="4"/>
  <c r="CK23" i="4"/>
  <c r="CK22" i="4"/>
  <c r="CK21" i="4"/>
  <c r="CK20" i="4"/>
  <c r="CE20" i="4" s="1"/>
  <c r="BY20" i="4" s="1"/>
  <c r="BS20" i="4" s="1"/>
  <c r="BM20" i="4" s="1"/>
  <c r="BG20" i="4" s="1"/>
  <c r="BA20" i="4" s="1"/>
  <c r="AU20" i="4" s="1"/>
  <c r="AO20" i="4" s="1"/>
  <c r="AC20" i="4" s="1"/>
  <c r="W20" i="4" s="1"/>
  <c r="Q20" i="4" s="1"/>
  <c r="K20" i="4" s="1"/>
  <c r="CK7" i="4"/>
  <c r="CK6" i="4"/>
  <c r="CK5" i="4"/>
  <c r="CI25" i="4"/>
  <c r="CI24" i="4"/>
  <c r="CI23" i="4"/>
  <c r="CC23" i="4" s="1"/>
  <c r="BW23" i="4" s="1"/>
  <c r="BQ23" i="4" s="1"/>
  <c r="BK23" i="4" s="1"/>
  <c r="BE23" i="4" s="1"/>
  <c r="AY23" i="4" s="1"/>
  <c r="AS23" i="4" s="1"/>
  <c r="AM23" i="4" s="1"/>
  <c r="AG23" i="4" s="1"/>
  <c r="AA23" i="4" s="1"/>
  <c r="U23" i="4" s="1"/>
  <c r="O23" i="4" s="1"/>
  <c r="I23" i="4" s="1"/>
  <c r="CI20" i="4"/>
  <c r="CI19" i="4"/>
  <c r="CI8" i="4"/>
  <c r="CI7" i="4"/>
  <c r="CI6" i="4"/>
  <c r="CI5" i="4"/>
  <c r="CC5" i="4" s="1"/>
  <c r="BW5" i="4" s="1"/>
  <c r="BQ5" i="4" s="1"/>
  <c r="BK5" i="4" s="1"/>
  <c r="BE5" i="4" s="1"/>
  <c r="AY5" i="4" s="1"/>
  <c r="AS5" i="4" s="1"/>
  <c r="AM5" i="4" s="1"/>
  <c r="AG5" i="4" s="1"/>
  <c r="AA5" i="4" s="1"/>
  <c r="U5" i="4" s="1"/>
  <c r="O5" i="4" s="1"/>
  <c r="I5" i="4" s="1"/>
  <c r="CG23" i="4"/>
  <c r="CG22" i="4"/>
  <c r="CG21" i="4"/>
  <c r="CG20" i="4"/>
  <c r="CG19" i="4"/>
  <c r="CG8" i="4"/>
  <c r="CA8" i="4" s="1"/>
  <c r="BU8" i="4" s="1"/>
  <c r="BO8" i="4" s="1"/>
  <c r="BI8" i="4" s="1"/>
  <c r="BC8" i="4" s="1"/>
  <c r="AW8" i="4" s="1"/>
  <c r="AQ8" i="4" s="1"/>
  <c r="AK8" i="4" s="1"/>
  <c r="AE8" i="4" s="1"/>
  <c r="Y8" i="4" s="1"/>
  <c r="S8" i="4" s="1"/>
  <c r="CG5" i="4"/>
  <c r="CE25" i="4"/>
  <c r="CE24" i="4"/>
  <c r="CE23" i="4"/>
  <c r="CE22" i="4"/>
  <c r="CE21" i="4"/>
  <c r="BY21" i="4" s="1"/>
  <c r="BS21" i="4" s="1"/>
  <c r="BM21" i="4" s="1"/>
  <c r="BG21" i="4" s="1"/>
  <c r="BA21" i="4" s="1"/>
  <c r="AU21" i="4" s="1"/>
  <c r="AO21" i="4" s="1"/>
  <c r="AC21" i="4" s="1"/>
  <c r="W21" i="4" s="1"/>
  <c r="Q21" i="4" s="1"/>
  <c r="K21" i="4" s="1"/>
  <c r="CE7" i="4"/>
  <c r="CE6" i="4"/>
  <c r="CE5" i="4"/>
  <c r="CC25" i="4"/>
  <c r="CC24" i="4"/>
  <c r="BW24" i="4" s="1"/>
  <c r="BQ24" i="4" s="1"/>
  <c r="BK24" i="4" s="1"/>
  <c r="BE24" i="4" s="1"/>
  <c r="AY24" i="4" s="1"/>
  <c r="AS24" i="4" s="1"/>
  <c r="AM24" i="4" s="1"/>
  <c r="AG24" i="4" s="1"/>
  <c r="AA24" i="4" s="1"/>
  <c r="U24" i="4" s="1"/>
  <c r="O24" i="4" s="1"/>
  <c r="I24" i="4" s="1"/>
  <c r="CC20" i="4"/>
  <c r="CC19" i="4"/>
  <c r="CC8" i="4"/>
  <c r="CC7" i="4"/>
  <c r="CC6" i="4"/>
  <c r="BW6" i="4" s="1"/>
  <c r="BQ6" i="4" s="1"/>
  <c r="BK6" i="4" s="1"/>
  <c r="BE6" i="4" s="1"/>
  <c r="AY6" i="4" s="1"/>
  <c r="AS6" i="4" s="1"/>
  <c r="AM6" i="4" s="1"/>
  <c r="AG6" i="4" s="1"/>
  <c r="AA6" i="4" s="1"/>
  <c r="U6" i="4" s="1"/>
  <c r="O6" i="4" s="1"/>
  <c r="I6" i="4" s="1"/>
  <c r="CA23" i="4"/>
  <c r="CA22" i="4"/>
  <c r="CA21" i="4"/>
  <c r="CA20" i="4"/>
  <c r="CA19" i="4"/>
  <c r="BU19" i="4" s="1"/>
  <c r="BO19" i="4" s="1"/>
  <c r="BI19" i="4" s="1"/>
  <c r="BC19" i="4" s="1"/>
  <c r="AW19" i="4" s="1"/>
  <c r="AQ19" i="4" s="1"/>
  <c r="AK19" i="4" s="1"/>
  <c r="AE19" i="4" s="1"/>
  <c r="Y19" i="4" s="1"/>
  <c r="S19" i="4" s="1"/>
  <c r="CA5" i="4"/>
  <c r="BY25" i="4"/>
  <c r="BY24" i="4"/>
  <c r="BY23" i="4"/>
  <c r="BY22" i="4"/>
  <c r="BS22" i="4" s="1"/>
  <c r="BM22" i="4" s="1"/>
  <c r="BG22" i="4" s="1"/>
  <c r="BA22" i="4" s="1"/>
  <c r="AU22" i="4" s="1"/>
  <c r="AO22" i="4" s="1"/>
  <c r="AC22" i="4" s="1"/>
  <c r="W22" i="4" s="1"/>
  <c r="Q22" i="4" s="1"/>
  <c r="K22" i="4" s="1"/>
  <c r="BY7" i="4"/>
  <c r="BY6" i="4"/>
  <c r="BY5" i="4"/>
  <c r="BW25" i="4"/>
  <c r="BQ25" i="4" s="1"/>
  <c r="BK25" i="4" s="1"/>
  <c r="BE25" i="4" s="1"/>
  <c r="AY25" i="4" s="1"/>
  <c r="AS25" i="4" s="1"/>
  <c r="AM25" i="4" s="1"/>
  <c r="AG25" i="4" s="1"/>
  <c r="AA25" i="4" s="1"/>
  <c r="U25" i="4" s="1"/>
  <c r="O25" i="4" s="1"/>
  <c r="I25" i="4" s="1"/>
  <c r="BW20" i="4"/>
  <c r="BW19" i="4"/>
  <c r="BW8" i="4"/>
  <c r="BW7" i="4"/>
  <c r="BQ7" i="4" s="1"/>
  <c r="BK7" i="4" s="1"/>
  <c r="BE7" i="4" s="1"/>
  <c r="AY7" i="4" s="1"/>
  <c r="AS7" i="4" s="1"/>
  <c r="AM7" i="4" s="1"/>
  <c r="AG7" i="4" s="1"/>
  <c r="AA7" i="4" s="1"/>
  <c r="U7" i="4" s="1"/>
  <c r="O7" i="4" s="1"/>
  <c r="I7" i="4" s="1"/>
  <c r="BU23" i="4"/>
  <c r="BU22" i="4"/>
  <c r="BU21" i="4"/>
  <c r="BU20" i="4"/>
  <c r="BO20" i="4" s="1"/>
  <c r="BI20" i="4" s="1"/>
  <c r="BC20" i="4" s="1"/>
  <c r="AW20" i="4" s="1"/>
  <c r="AQ20" i="4" s="1"/>
  <c r="AK20" i="4" s="1"/>
  <c r="AE20" i="4" s="1"/>
  <c r="Y20" i="4" s="1"/>
  <c r="S20" i="4" s="1"/>
  <c r="BU5" i="4"/>
  <c r="BS25" i="4"/>
  <c r="BS24" i="4"/>
  <c r="BS23" i="4"/>
  <c r="BM23" i="4" s="1"/>
  <c r="BG23" i="4" s="1"/>
  <c r="BA23" i="4" s="1"/>
  <c r="AU23" i="4" s="1"/>
  <c r="AO23" i="4" s="1"/>
  <c r="AC23" i="4" s="1"/>
  <c r="W23" i="4" s="1"/>
  <c r="Q23" i="4" s="1"/>
  <c r="K23" i="4" s="1"/>
  <c r="BS7" i="4"/>
  <c r="BS6" i="4"/>
  <c r="BS5" i="4"/>
  <c r="BM5" i="4" s="1"/>
  <c r="BG5" i="4" s="1"/>
  <c r="BA5" i="4" s="1"/>
  <c r="AU5" i="4" s="1"/>
  <c r="AO5" i="4" s="1"/>
  <c r="AC5" i="4" s="1"/>
  <c r="W5" i="4" s="1"/>
  <c r="Q5" i="4" s="1"/>
  <c r="K5" i="4" s="1"/>
  <c r="BQ20" i="4"/>
  <c r="BQ19" i="4"/>
  <c r="BQ8" i="4"/>
  <c r="BK8" i="4" s="1"/>
  <c r="BE8" i="4" s="1"/>
  <c r="AY8" i="4" s="1"/>
  <c r="AS8" i="4" s="1"/>
  <c r="AM8" i="4" s="1"/>
  <c r="AG8" i="4" s="1"/>
  <c r="AA8" i="4" s="1"/>
  <c r="U8" i="4" s="1"/>
  <c r="O8" i="4" s="1"/>
  <c r="I8" i="4" s="1"/>
  <c r="BO23" i="4"/>
  <c r="BO22" i="4"/>
  <c r="BO21" i="4"/>
  <c r="BI21" i="4" s="1"/>
  <c r="BC21" i="4" s="1"/>
  <c r="AW21" i="4" s="1"/>
  <c r="AQ21" i="4" s="1"/>
  <c r="AK21" i="4" s="1"/>
  <c r="AE21" i="4" s="1"/>
  <c r="Y21" i="4" s="1"/>
  <c r="S21" i="4" s="1"/>
  <c r="BO5" i="4"/>
  <c r="BM25" i="4"/>
  <c r="BM24" i="4"/>
  <c r="BG24" i="4" s="1"/>
  <c r="BA24" i="4" s="1"/>
  <c r="AU24" i="4" s="1"/>
  <c r="AO24" i="4" s="1"/>
  <c r="AC24" i="4" s="1"/>
  <c r="W24" i="4" s="1"/>
  <c r="Q24" i="4" s="1"/>
  <c r="K24" i="4" s="1"/>
  <c r="BM7" i="4"/>
  <c r="BM6" i="4"/>
  <c r="BG6" i="4" s="1"/>
  <c r="BA6" i="4" s="1"/>
  <c r="AU6" i="4" s="1"/>
  <c r="AO6" i="4" s="1"/>
  <c r="AC6" i="4" s="1"/>
  <c r="W6" i="4" s="1"/>
  <c r="Q6" i="4" s="1"/>
  <c r="K6" i="4" s="1"/>
  <c r="BK20" i="4"/>
  <c r="BK19" i="4"/>
  <c r="BE19" i="4" s="1"/>
  <c r="AY19" i="4" s="1"/>
  <c r="AS19" i="4" s="1"/>
  <c r="AM19" i="4" s="1"/>
  <c r="AG19" i="4" s="1"/>
  <c r="AA19" i="4" s="1"/>
  <c r="U19" i="4" s="1"/>
  <c r="O19" i="4" s="1"/>
  <c r="I19" i="4" s="1"/>
  <c r="BI23" i="4"/>
  <c r="BI22" i="4"/>
  <c r="BC22" i="4" s="1"/>
  <c r="AW22" i="4" s="1"/>
  <c r="AQ22" i="4" s="1"/>
  <c r="AK22" i="4" s="1"/>
  <c r="AE22" i="4" s="1"/>
  <c r="Y22" i="4" s="1"/>
  <c r="S22" i="4" s="1"/>
  <c r="BI5" i="4"/>
  <c r="BG25" i="4"/>
  <c r="BA25" i="4" s="1"/>
  <c r="AU25" i="4" s="1"/>
  <c r="AO25" i="4" s="1"/>
  <c r="AC25" i="4" s="1"/>
  <c r="W25" i="4" s="1"/>
  <c r="Q25" i="4" s="1"/>
  <c r="K25" i="4" s="1"/>
  <c r="BG7" i="4"/>
  <c r="BA7" i="4" s="1"/>
  <c r="AU7" i="4" s="1"/>
  <c r="AO7" i="4" s="1"/>
  <c r="AC7" i="4" s="1"/>
  <c r="W7" i="4" s="1"/>
  <c r="Q7" i="4" s="1"/>
  <c r="K7" i="4" s="1"/>
  <c r="BE20" i="4"/>
  <c r="AY20" i="4" s="1"/>
  <c r="AS20" i="4" s="1"/>
  <c r="AM20" i="4" s="1"/>
  <c r="AG20" i="4" s="1"/>
  <c r="AA20" i="4" s="1"/>
  <c r="U20" i="4" s="1"/>
  <c r="O20" i="4" s="1"/>
  <c r="I20" i="4" s="1"/>
  <c r="BC23" i="4"/>
  <c r="AW23" i="4" s="1"/>
  <c r="AQ23" i="4" s="1"/>
  <c r="AK23" i="4" s="1"/>
  <c r="AE23" i="4" s="1"/>
  <c r="Y23" i="4" s="1"/>
  <c r="S23" i="4" s="1"/>
  <c r="BC5" i="4"/>
  <c r="AW5" i="4" s="1"/>
  <c r="AQ5" i="4" s="1"/>
  <c r="AK5" i="4" s="1"/>
  <c r="AE5" i="4" s="1"/>
  <c r="Y5" i="4" s="1"/>
  <c r="S5" i="4" s="1"/>
  <c r="AD6" i="4"/>
  <c r="AN6" i="4"/>
  <c r="AX6" i="4"/>
  <c r="BH6" i="4"/>
  <c r="BR6" i="4"/>
  <c r="CB6" i="4"/>
  <c r="CL6" i="4"/>
  <c r="CV6" i="4"/>
  <c r="AD7" i="4"/>
  <c r="AN7" i="4"/>
  <c r="AX7" i="4"/>
  <c r="BH7" i="4"/>
  <c r="BR7" i="4"/>
  <c r="CB7" i="4"/>
  <c r="CL7" i="4"/>
  <c r="CV7" i="4"/>
  <c r="AD8" i="4"/>
  <c r="AN8" i="4"/>
  <c r="AX8" i="4"/>
  <c r="BH8" i="4"/>
  <c r="BR8" i="4"/>
  <c r="CB8" i="4"/>
  <c r="CL8" i="4"/>
  <c r="CV8" i="4"/>
  <c r="AD9" i="4"/>
  <c r="AN9" i="4"/>
  <c r="AX9" i="4"/>
  <c r="BH9" i="4"/>
  <c r="BR9" i="4"/>
  <c r="CB9" i="4"/>
  <c r="CL9" i="4"/>
  <c r="CV9" i="4"/>
  <c r="AD10" i="4"/>
  <c r="AN10" i="4"/>
  <c r="AX10" i="4"/>
  <c r="BH10" i="4"/>
  <c r="BR10" i="4"/>
  <c r="CB10" i="4"/>
  <c r="CL10" i="4"/>
  <c r="CV10" i="4"/>
  <c r="AD11" i="4"/>
  <c r="AN11" i="4"/>
  <c r="AX11" i="4"/>
  <c r="BH11" i="4"/>
  <c r="BR11" i="4"/>
  <c r="CB11" i="4"/>
  <c r="CL11" i="4"/>
  <c r="CV11" i="4"/>
  <c r="AD12" i="4"/>
  <c r="AN12" i="4"/>
  <c r="AX12" i="4"/>
  <c r="BH12" i="4"/>
  <c r="BR12" i="4"/>
  <c r="CB12" i="4"/>
  <c r="CL12" i="4"/>
  <c r="CV12" i="4"/>
  <c r="AD13" i="4"/>
  <c r="AN13" i="4"/>
  <c r="AX13" i="4"/>
  <c r="BH13" i="4"/>
  <c r="BR13" i="4"/>
  <c r="CB13" i="4"/>
  <c r="CL13" i="4"/>
  <c r="CV13" i="4"/>
  <c r="AD14" i="4"/>
  <c r="AN14" i="4"/>
  <c r="AX14" i="4"/>
  <c r="BH14" i="4"/>
  <c r="BR14" i="4"/>
  <c r="CB14" i="4"/>
  <c r="CL14" i="4"/>
  <c r="CV14" i="4"/>
  <c r="AD15" i="4"/>
  <c r="AN15" i="4"/>
  <c r="AX15" i="4"/>
  <c r="BH15" i="4"/>
  <c r="BR15" i="4"/>
  <c r="CB15" i="4"/>
  <c r="CL15" i="4"/>
  <c r="CV15" i="4"/>
  <c r="AD16" i="4"/>
  <c r="AN16" i="4"/>
  <c r="AX16" i="4"/>
  <c r="BH16" i="4"/>
  <c r="BR16" i="4"/>
  <c r="CB16" i="4"/>
  <c r="CL16" i="4"/>
  <c r="CV16" i="4"/>
  <c r="AD17" i="4"/>
  <c r="AN17" i="4"/>
  <c r="AX17" i="4"/>
  <c r="BH17" i="4"/>
  <c r="BR17" i="4"/>
  <c r="CB17" i="4"/>
  <c r="CL17" i="4"/>
  <c r="CV17" i="4"/>
  <c r="AD18" i="4"/>
  <c r="AN18" i="4"/>
  <c r="AX18" i="4"/>
  <c r="BH18" i="4"/>
  <c r="BR18" i="4"/>
  <c r="CB18" i="4"/>
  <c r="CL18" i="4"/>
  <c r="CV18" i="4"/>
  <c r="AD19" i="4"/>
  <c r="AN19" i="4"/>
  <c r="AX19" i="4"/>
  <c r="BH19" i="4"/>
  <c r="BR19" i="4"/>
  <c r="CB19" i="4"/>
  <c r="CL19" i="4"/>
  <c r="CV19" i="4"/>
  <c r="AD20" i="4"/>
  <c r="AN20" i="4"/>
  <c r="AX20" i="4"/>
  <c r="BH20" i="4"/>
  <c r="BR20" i="4"/>
  <c r="CB20" i="4"/>
  <c r="CL20" i="4"/>
  <c r="CV20" i="4"/>
  <c r="AD21" i="4"/>
  <c r="AN21" i="4"/>
  <c r="AX21" i="4"/>
  <c r="BH21" i="4"/>
  <c r="BR21" i="4"/>
  <c r="CB21" i="4"/>
  <c r="CL21" i="4"/>
  <c r="CV21" i="4"/>
  <c r="AD22" i="4"/>
  <c r="AN22" i="4"/>
  <c r="AX22" i="4"/>
  <c r="BH22" i="4"/>
  <c r="BR22" i="4"/>
  <c r="CB22" i="4"/>
  <c r="CL22" i="4"/>
  <c r="CV22" i="4"/>
  <c r="AD23" i="4"/>
  <c r="AN23" i="4"/>
  <c r="AX23" i="4"/>
  <c r="BH23" i="4"/>
  <c r="BR23" i="4"/>
  <c r="CB23" i="4"/>
  <c r="CL23" i="4"/>
  <c r="CV23" i="4"/>
  <c r="AD24" i="4"/>
  <c r="AN24" i="4"/>
  <c r="AX24" i="4"/>
  <c r="BH24" i="4"/>
  <c r="BR24" i="4"/>
  <c r="CB24" i="4"/>
  <c r="CL24" i="4"/>
  <c r="CV24" i="4"/>
  <c r="AD25" i="4"/>
  <c r="AN25" i="4"/>
  <c r="AX25" i="4"/>
  <c r="BH25" i="4"/>
  <c r="BR25" i="4"/>
  <c r="CB25" i="4"/>
  <c r="CL25" i="4"/>
  <c r="CV25" i="4"/>
  <c r="BR5" i="4" l="1"/>
  <c r="AD5" i="4"/>
  <c r="AN5" i="4"/>
  <c r="AX5" i="4"/>
  <c r="BH5" i="4"/>
  <c r="B99" i="6"/>
  <c r="CB5" i="4"/>
  <c r="C97" i="6"/>
  <c r="D97" i="6"/>
  <c r="E97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B97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B63" i="6"/>
  <c r="C100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B100" i="6"/>
  <c r="B101" i="6" s="1"/>
  <c r="C101" i="6" s="1"/>
  <c r="D101" i="6" s="1"/>
  <c r="E101" i="6" s="1"/>
  <c r="F101" i="6" s="1"/>
  <c r="G101" i="6" s="1"/>
  <c r="H101" i="6" s="1"/>
  <c r="I101" i="6" s="1"/>
  <c r="J101" i="6" s="1"/>
  <c r="K101" i="6" s="1"/>
  <c r="L101" i="6" s="1"/>
  <c r="M101" i="6" s="1"/>
  <c r="N101" i="6" s="1"/>
  <c r="O101" i="6" s="1"/>
  <c r="P101" i="6" s="1"/>
  <c r="Q101" i="6" s="1"/>
  <c r="R101" i="6" s="1"/>
  <c r="S101" i="6" s="1"/>
  <c r="T101" i="6" s="1"/>
  <c r="U101" i="6" s="1"/>
  <c r="V101" i="6" s="1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B68" i="6"/>
  <c r="B69" i="6" s="1"/>
  <c r="C69" i="6" s="1"/>
  <c r="D69" i="6" s="1"/>
  <c r="E69" i="6" s="1"/>
  <c r="F69" i="6" s="1"/>
  <c r="G69" i="6" s="1"/>
  <c r="H69" i="6" s="1"/>
  <c r="I69" i="6" s="1"/>
  <c r="J69" i="6" s="1"/>
  <c r="K69" i="6" s="1"/>
  <c r="L69" i="6" s="1"/>
  <c r="M69" i="6" s="1"/>
  <c r="N69" i="6" s="1"/>
  <c r="O69" i="6" s="1"/>
  <c r="P69" i="6" s="1"/>
  <c r="Q69" i="6" s="1"/>
  <c r="R69" i="6" s="1"/>
  <c r="S69" i="6" s="1"/>
  <c r="T69" i="6" s="1"/>
  <c r="U69" i="6" s="1"/>
  <c r="V69" i="6" s="1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B7" i="6"/>
  <c r="B8" i="6" s="1"/>
  <c r="C8" i="6" s="1"/>
  <c r="D8" i="6" s="1"/>
  <c r="E8" i="6" s="1"/>
  <c r="F8" i="6" s="1"/>
  <c r="G8" i="6" s="1"/>
  <c r="H8" i="6" s="1"/>
  <c r="I8" i="6" s="1"/>
  <c r="J8" i="6" s="1"/>
  <c r="K8" i="6" s="1"/>
  <c r="L8" i="6" s="1"/>
  <c r="M8" i="6" s="1"/>
  <c r="N8" i="6" s="1"/>
  <c r="O8" i="6" s="1"/>
  <c r="P8" i="6" s="1"/>
  <c r="Q8" i="6" s="1"/>
  <c r="R8" i="6" s="1"/>
  <c r="S8" i="6" s="1"/>
  <c r="T8" i="6" s="1"/>
  <c r="U8" i="6" s="1"/>
  <c r="V8" i="6" s="1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B4" i="6"/>
  <c r="B5" i="6" s="1"/>
  <c r="C5" i="6" s="1"/>
  <c r="D5" i="6" s="1"/>
  <c r="E5" i="6" s="1"/>
  <c r="F5" i="6" s="1"/>
  <c r="G5" i="6" s="1"/>
  <c r="H5" i="6" s="1"/>
  <c r="I5" i="6" s="1"/>
  <c r="J5" i="6" s="1"/>
  <c r="K5" i="6" s="1"/>
  <c r="L5" i="6" s="1"/>
  <c r="M5" i="6" s="1"/>
  <c r="N5" i="6" s="1"/>
  <c r="O5" i="6" s="1"/>
  <c r="P5" i="6" s="1"/>
  <c r="Q5" i="6" s="1"/>
  <c r="R5" i="6" s="1"/>
  <c r="S5" i="6" s="1"/>
  <c r="T5" i="6" s="1"/>
  <c r="U5" i="6" s="1"/>
  <c r="V5" i="6" s="1"/>
  <c r="V66" i="6"/>
  <c r="U66" i="6"/>
  <c r="T66" i="6"/>
  <c r="S66" i="6"/>
  <c r="R66" i="6"/>
  <c r="V65" i="6"/>
  <c r="U65" i="6"/>
  <c r="T65" i="6"/>
  <c r="S65" i="6"/>
  <c r="R65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T25" i="4"/>
  <c r="R25" i="4"/>
  <c r="P25" i="4"/>
  <c r="M25" i="4"/>
  <c r="L25" i="4"/>
  <c r="J25" i="4"/>
  <c r="T24" i="4"/>
  <c r="R24" i="4"/>
  <c r="P24" i="4"/>
  <c r="M24" i="4"/>
  <c r="L24" i="4"/>
  <c r="E24" i="4"/>
  <c r="J24" i="4"/>
  <c r="T23" i="4"/>
  <c r="R23" i="4"/>
  <c r="P23" i="4"/>
  <c r="M23" i="4"/>
  <c r="L23" i="4"/>
  <c r="J23" i="4"/>
  <c r="T22" i="4"/>
  <c r="R22" i="4"/>
  <c r="P22" i="4"/>
  <c r="M22" i="4"/>
  <c r="L22" i="4"/>
  <c r="J22" i="4"/>
  <c r="T21" i="4"/>
  <c r="R21" i="4"/>
  <c r="P21" i="4"/>
  <c r="M21" i="4"/>
  <c r="L21" i="4"/>
  <c r="J21" i="4"/>
  <c r="J8" i="4"/>
  <c r="L8" i="4"/>
  <c r="M8" i="4"/>
  <c r="P8" i="4"/>
  <c r="R8" i="4"/>
  <c r="T8" i="4"/>
  <c r="J15" i="4"/>
  <c r="L15" i="4"/>
  <c r="M15" i="4"/>
  <c r="P15" i="4"/>
  <c r="R15" i="4"/>
  <c r="T15" i="4"/>
  <c r="P66" i="6"/>
  <c r="O66" i="6"/>
  <c r="N66" i="6"/>
  <c r="M66" i="6"/>
  <c r="J16" i="4"/>
  <c r="L16" i="4"/>
  <c r="M16" i="4"/>
  <c r="P16" i="4"/>
  <c r="R16" i="4"/>
  <c r="T16" i="4"/>
  <c r="J17" i="4"/>
  <c r="L17" i="4"/>
  <c r="P17" i="4"/>
  <c r="R17" i="4"/>
  <c r="T17" i="4"/>
  <c r="M6" i="4"/>
  <c r="M7" i="4"/>
  <c r="M9" i="4"/>
  <c r="M10" i="4"/>
  <c r="G10" i="4" s="1"/>
  <c r="M11" i="4"/>
  <c r="M12" i="4"/>
  <c r="M13" i="4"/>
  <c r="M14" i="4"/>
  <c r="M18" i="4"/>
  <c r="M19" i="4"/>
  <c r="M20" i="4"/>
  <c r="M5" i="4"/>
  <c r="G5" i="4" s="1"/>
  <c r="L6" i="4"/>
  <c r="L7" i="4"/>
  <c r="L9" i="4"/>
  <c r="L10" i="4"/>
  <c r="L11" i="4"/>
  <c r="L12" i="4"/>
  <c r="L13" i="4"/>
  <c r="L14" i="4"/>
  <c r="L18" i="4"/>
  <c r="L19" i="4"/>
  <c r="L20" i="4"/>
  <c r="L5" i="4"/>
  <c r="J6" i="4"/>
  <c r="J7" i="4"/>
  <c r="J9" i="4"/>
  <c r="J10" i="4"/>
  <c r="H10" i="4" s="1"/>
  <c r="J11" i="4"/>
  <c r="H11" i="4" s="1"/>
  <c r="J12" i="4"/>
  <c r="H12" i="4" s="1"/>
  <c r="J13" i="4"/>
  <c r="J14" i="4"/>
  <c r="J18" i="4"/>
  <c r="H18" i="4" s="1"/>
  <c r="J19" i="4"/>
  <c r="J20" i="4"/>
  <c r="H20" i="4" s="1"/>
  <c r="J5" i="4"/>
  <c r="H5" i="4" s="1"/>
  <c r="G9" i="4"/>
  <c r="G14" i="4"/>
  <c r="R6" i="4"/>
  <c r="R7" i="4"/>
  <c r="R9" i="4"/>
  <c r="R10" i="4"/>
  <c r="R11" i="4"/>
  <c r="R12" i="4"/>
  <c r="R13" i="4"/>
  <c r="F13" i="4" s="1"/>
  <c r="R14" i="4"/>
  <c r="R18" i="4"/>
  <c r="R19" i="4"/>
  <c r="R20" i="4"/>
  <c r="R5" i="4"/>
  <c r="E6" i="4"/>
  <c r="E7" i="4"/>
  <c r="P6" i="4"/>
  <c r="N6" i="4" s="1"/>
  <c r="P7" i="4"/>
  <c r="P9" i="4"/>
  <c r="N9" i="4" s="1"/>
  <c r="P10" i="4"/>
  <c r="P11" i="4"/>
  <c r="N11" i="4" s="1"/>
  <c r="P12" i="4"/>
  <c r="P13" i="4"/>
  <c r="P14" i="4"/>
  <c r="P18" i="4"/>
  <c r="P19" i="4"/>
  <c r="N19" i="4" s="1"/>
  <c r="P20" i="4"/>
  <c r="N20" i="4" s="1"/>
  <c r="P5" i="4"/>
  <c r="N5" i="4" s="1"/>
  <c r="BH26" i="4"/>
  <c r="CK26" i="4"/>
  <c r="CJ26" i="4"/>
  <c r="CI26" i="4"/>
  <c r="CH26" i="4"/>
  <c r="CG26" i="4"/>
  <c r="CF26" i="4"/>
  <c r="CE26" i="4"/>
  <c r="CD26" i="4"/>
  <c r="CA26" i="4"/>
  <c r="BZ26" i="4"/>
  <c r="BY26" i="4"/>
  <c r="BX26" i="4"/>
  <c r="BW26" i="4"/>
  <c r="BV26" i="4"/>
  <c r="BU26" i="4"/>
  <c r="BT26" i="4"/>
  <c r="BQ26" i="4"/>
  <c r="BP26" i="4"/>
  <c r="BO26" i="4"/>
  <c r="BN26" i="4"/>
  <c r="BM26" i="4"/>
  <c r="BL26" i="4"/>
  <c r="BK26" i="4"/>
  <c r="BJ26" i="4"/>
  <c r="Q66" i="6"/>
  <c r="L66" i="6"/>
  <c r="K66" i="6"/>
  <c r="J66" i="6"/>
  <c r="I66" i="6"/>
  <c r="H66" i="6"/>
  <c r="G66" i="6"/>
  <c r="F66" i="6"/>
  <c r="E66" i="6"/>
  <c r="D66" i="6"/>
  <c r="V26" i="4"/>
  <c r="W26" i="4"/>
  <c r="X26" i="4"/>
  <c r="Y26" i="4"/>
  <c r="Z26" i="4"/>
  <c r="AA26" i="4"/>
  <c r="AB26" i="4"/>
  <c r="AC26" i="4"/>
  <c r="AF26" i="4"/>
  <c r="AG26" i="4"/>
  <c r="AH26" i="4"/>
  <c r="AI26" i="4"/>
  <c r="AJ26" i="4"/>
  <c r="AK26" i="4"/>
  <c r="AL26" i="4"/>
  <c r="AM26" i="4"/>
  <c r="AP26" i="4"/>
  <c r="AQ26" i="4"/>
  <c r="AR26" i="4"/>
  <c r="AS26" i="4"/>
  <c r="AT26" i="4"/>
  <c r="AU26" i="4"/>
  <c r="AV26" i="4"/>
  <c r="AW26" i="4"/>
  <c r="AZ26" i="4"/>
  <c r="BA26" i="4"/>
  <c r="BB26" i="4"/>
  <c r="BC26" i="4"/>
  <c r="BD26" i="4"/>
  <c r="BE26" i="4"/>
  <c r="BF26" i="4"/>
  <c r="BG26" i="4"/>
  <c r="CN26" i="4"/>
  <c r="CO26" i="4"/>
  <c r="CP26" i="4"/>
  <c r="CQ26" i="4"/>
  <c r="CR26" i="4"/>
  <c r="CS26" i="4"/>
  <c r="CT26" i="4"/>
  <c r="CU26" i="4"/>
  <c r="CX26" i="4"/>
  <c r="CY26" i="4"/>
  <c r="CZ26" i="4"/>
  <c r="DA26" i="4"/>
  <c r="DB26" i="4"/>
  <c r="DC26" i="4"/>
  <c r="DD26" i="4"/>
  <c r="DE26" i="4"/>
  <c r="T6" i="4"/>
  <c r="T7" i="4"/>
  <c r="T9" i="4"/>
  <c r="T10" i="4"/>
  <c r="T11" i="4"/>
  <c r="T12" i="4"/>
  <c r="T13" i="4"/>
  <c r="T14" i="4"/>
  <c r="T18" i="4"/>
  <c r="T19" i="4"/>
  <c r="T20" i="4"/>
  <c r="C66" i="6"/>
  <c r="B66" i="6"/>
  <c r="B67" i="6" s="1"/>
  <c r="CV5" i="4"/>
  <c r="CL5" i="4"/>
  <c r="AD26" i="4"/>
  <c r="T5" i="4"/>
  <c r="E25" i="4"/>
  <c r="D14" i="4"/>
  <c r="F12" i="4" l="1"/>
  <c r="D24" i="4"/>
  <c r="D23" i="4"/>
  <c r="G15" i="4"/>
  <c r="C67" i="6"/>
  <c r="D67" i="6" s="1"/>
  <c r="E67" i="6" s="1"/>
  <c r="F67" i="6" s="1"/>
  <c r="G67" i="6" s="1"/>
  <c r="H67" i="6" s="1"/>
  <c r="I67" i="6" s="1"/>
  <c r="J67" i="6" s="1"/>
  <c r="K67" i="6" s="1"/>
  <c r="L67" i="6" s="1"/>
  <c r="M67" i="6" s="1"/>
  <c r="N67" i="6" s="1"/>
  <c r="O67" i="6" s="1"/>
  <c r="P67" i="6" s="1"/>
  <c r="Q67" i="6" s="1"/>
  <c r="R67" i="6" s="1"/>
  <c r="S67" i="6" s="1"/>
  <c r="T67" i="6" s="1"/>
  <c r="U67" i="6" s="1"/>
  <c r="V67" i="6" s="1"/>
  <c r="F15" i="4"/>
  <c r="N23" i="4"/>
  <c r="BR26" i="4"/>
  <c r="AX26" i="4"/>
  <c r="CB26" i="4"/>
  <c r="H13" i="4"/>
  <c r="H6" i="4"/>
  <c r="F7" i="4"/>
  <c r="F24" i="4"/>
  <c r="B24" i="4" s="1"/>
  <c r="H7" i="4"/>
  <c r="G23" i="4"/>
  <c r="G8" i="4"/>
  <c r="N21" i="4"/>
  <c r="N25" i="4"/>
  <c r="N17" i="4"/>
  <c r="H25" i="4"/>
  <c r="F18" i="4"/>
  <c r="CW26" i="4"/>
  <c r="F11" i="4"/>
  <c r="F17" i="4"/>
  <c r="D16" i="4"/>
  <c r="H15" i="4"/>
  <c r="F5" i="4"/>
  <c r="F9" i="4"/>
  <c r="G21" i="4"/>
  <c r="G22" i="4"/>
  <c r="G25" i="4"/>
  <c r="C25" i="4" s="1"/>
  <c r="D25" i="4"/>
  <c r="N24" i="4"/>
  <c r="H23" i="4"/>
  <c r="D17" i="4"/>
  <c r="N12" i="4"/>
  <c r="H21" i="4"/>
  <c r="AN26" i="4"/>
  <c r="D20" i="4"/>
  <c r="F6" i="4"/>
  <c r="N7" i="4"/>
  <c r="CV26" i="4"/>
  <c r="AY26" i="4"/>
  <c r="T26" i="4"/>
  <c r="BX29" i="4"/>
  <c r="CC26" i="4"/>
  <c r="AO26" i="4"/>
  <c r="AE26" i="4"/>
  <c r="D7" i="4"/>
  <c r="C99" i="6"/>
  <c r="D99" i="6" s="1"/>
  <c r="E99" i="6" s="1"/>
  <c r="F99" i="6" s="1"/>
  <c r="G99" i="6" s="1"/>
  <c r="H99" i="6" s="1"/>
  <c r="I99" i="6" s="1"/>
  <c r="J99" i="6" s="1"/>
  <c r="K99" i="6" s="1"/>
  <c r="L99" i="6" s="1"/>
  <c r="M99" i="6" s="1"/>
  <c r="N99" i="6" s="1"/>
  <c r="O99" i="6" s="1"/>
  <c r="P99" i="6" s="1"/>
  <c r="Q99" i="6" s="1"/>
  <c r="R99" i="6" s="1"/>
  <c r="S99" i="6" s="1"/>
  <c r="T99" i="6" s="1"/>
  <c r="U99" i="6" s="1"/>
  <c r="V99" i="6" s="1"/>
  <c r="CL26" i="4"/>
  <c r="BI26" i="4"/>
  <c r="G18" i="4"/>
  <c r="C18" i="4" s="1"/>
  <c r="E22" i="4"/>
  <c r="N18" i="4"/>
  <c r="G16" i="4"/>
  <c r="F22" i="4"/>
  <c r="H24" i="4"/>
  <c r="G13" i="4"/>
  <c r="D19" i="4"/>
  <c r="K26" i="4"/>
  <c r="F19" i="4"/>
  <c r="N22" i="4"/>
  <c r="E20" i="4"/>
  <c r="N14" i="4"/>
  <c r="H16" i="4"/>
  <c r="N15" i="4"/>
  <c r="E21" i="4"/>
  <c r="F25" i="4"/>
  <c r="D11" i="4"/>
  <c r="CM26" i="4"/>
  <c r="N16" i="4"/>
  <c r="G7" i="4"/>
  <c r="F21" i="4"/>
  <c r="S26" i="4"/>
  <c r="D9" i="4"/>
  <c r="F20" i="4"/>
  <c r="F10" i="4"/>
  <c r="M26" i="4"/>
  <c r="G11" i="4"/>
  <c r="U26" i="4"/>
  <c r="D6" i="4"/>
  <c r="F23" i="4"/>
  <c r="B23" i="4" s="1"/>
  <c r="H19" i="4"/>
  <c r="E19" i="4"/>
  <c r="F14" i="4"/>
  <c r="B14" i="4" s="1"/>
  <c r="H17" i="4"/>
  <c r="E8" i="4"/>
  <c r="D22" i="4"/>
  <c r="N13" i="4"/>
  <c r="Q26" i="4"/>
  <c r="N10" i="4"/>
  <c r="D8" i="4"/>
  <c r="D15" i="4"/>
  <c r="L26" i="4"/>
  <c r="D10" i="4"/>
  <c r="G20" i="4"/>
  <c r="F16" i="4"/>
  <c r="N8" i="4"/>
  <c r="G19" i="4"/>
  <c r="J26" i="4"/>
  <c r="F8" i="4"/>
  <c r="D21" i="4"/>
  <c r="H22" i="4"/>
  <c r="D13" i="4"/>
  <c r="B13" i="4" s="1"/>
  <c r="D18" i="4"/>
  <c r="E5" i="4"/>
  <c r="H9" i="4"/>
  <c r="E23" i="4"/>
  <c r="C23" i="4" s="1"/>
  <c r="G6" i="4"/>
  <c r="C6" i="4" s="1"/>
  <c r="R26" i="4"/>
  <c r="D5" i="4"/>
  <c r="H8" i="4"/>
  <c r="G12" i="4"/>
  <c r="D12" i="4"/>
  <c r="B12" i="4" s="1"/>
  <c r="G24" i="4"/>
  <c r="C24" i="4" s="1"/>
  <c r="P26" i="4"/>
  <c r="H14" i="4"/>
  <c r="BS26" i="4"/>
  <c r="B18" i="4" l="1"/>
  <c r="C21" i="4"/>
  <c r="B15" i="4"/>
  <c r="B20" i="4"/>
  <c r="B25" i="4"/>
  <c r="B7" i="4"/>
  <c r="B11" i="4"/>
  <c r="B9" i="4"/>
  <c r="B22" i="4"/>
  <c r="B17" i="4"/>
  <c r="B16" i="4"/>
  <c r="B10" i="4"/>
  <c r="C22" i="4"/>
  <c r="B8" i="4"/>
  <c r="C20" i="4"/>
  <c r="B6" i="4"/>
  <c r="I26" i="4"/>
  <c r="F26" i="4"/>
  <c r="N26" i="4"/>
  <c r="B19" i="4"/>
  <c r="C19" i="4"/>
  <c r="B21" i="4"/>
  <c r="H26" i="4"/>
  <c r="B5" i="4"/>
  <c r="D26" i="4"/>
  <c r="G26" i="4"/>
  <c r="E26" i="4"/>
  <c r="C5" i="4"/>
  <c r="O26" i="4"/>
  <c r="C26" i="4" l="1"/>
  <c r="B6" i="6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V6" i="6" s="1"/>
  <c r="B26" i="4"/>
  <c r="B3" i="6"/>
  <c r="C3" i="6" s="1"/>
  <c r="D3" i="6" s="1"/>
  <c r="E3" i="6" s="1"/>
  <c r="F3" i="6" s="1"/>
  <c r="G3" i="6" s="1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  <c r="T3" i="6" s="1"/>
  <c r="U3" i="6" s="1"/>
  <c r="V3" i="6" s="1"/>
</calcChain>
</file>

<file path=xl/sharedStrings.xml><?xml version="1.0" encoding="utf-8"?>
<sst xmlns="http://schemas.openxmlformats.org/spreadsheetml/2006/main" count="434" uniqueCount="134">
  <si>
    <t>Total</t>
  </si>
  <si>
    <t>Day</t>
  </si>
  <si>
    <t>Damaged</t>
  </si>
  <si>
    <t>Lost</t>
  </si>
  <si>
    <t>Claims logged</t>
  </si>
  <si>
    <t>Claims confirmed</t>
  </si>
  <si>
    <t>Value</t>
  </si>
  <si>
    <t>Claims</t>
  </si>
  <si>
    <t>Claims cancelled</t>
  </si>
  <si>
    <t>Claim</t>
  </si>
  <si>
    <t>Cancelled</t>
  </si>
  <si>
    <t>Route 12B - Northern Cape</t>
  </si>
  <si>
    <t>Route 10A - Botswana</t>
  </si>
  <si>
    <t>Route 5F - East London (Reymar)</t>
  </si>
  <si>
    <t>Route 5E - Port Elizabeth</t>
  </si>
  <si>
    <t>Route 2A - North West</t>
  </si>
  <si>
    <t>Route 1 - Gauteng</t>
  </si>
  <si>
    <t>Number of claims</t>
  </si>
  <si>
    <t>Value of claims</t>
  </si>
  <si>
    <t>Target</t>
  </si>
  <si>
    <t>Claim value tracker</t>
  </si>
  <si>
    <t>Claims logged tracker</t>
  </si>
  <si>
    <t>Target : Losses</t>
  </si>
  <si>
    <t>Value of claims logged</t>
  </si>
  <si>
    <t>Value of claims cancelled</t>
  </si>
  <si>
    <t>Net value</t>
  </si>
  <si>
    <t>Gauteng : Loss claim stats</t>
  </si>
  <si>
    <t>Route 6A - KZN</t>
  </si>
  <si>
    <t>Route 6B - KZN</t>
  </si>
  <si>
    <t>Route 6C - KZN</t>
  </si>
  <si>
    <t>KZN : Claim stats</t>
  </si>
  <si>
    <t>Target : Claims</t>
  </si>
  <si>
    <t xml:space="preserve">NAME </t>
  </si>
  <si>
    <t>DEALER</t>
  </si>
  <si>
    <t>DIR/IND</t>
  </si>
  <si>
    <t xml:space="preserve">ROUTE </t>
  </si>
  <si>
    <t>DATE</t>
  </si>
  <si>
    <t>DISCRIPTION</t>
  </si>
  <si>
    <t xml:space="preserve">TYPE OF PART </t>
  </si>
  <si>
    <t xml:space="preserve">AMOUNT </t>
  </si>
  <si>
    <t>TRACKING  NO</t>
  </si>
  <si>
    <t xml:space="preserve">RESULT </t>
  </si>
  <si>
    <t xml:space="preserve">CLAIM NUMBER </t>
  </si>
  <si>
    <t>COMMENTS</t>
  </si>
  <si>
    <t>NAMLOG</t>
  </si>
  <si>
    <t>EAST TOYOTA</t>
  </si>
  <si>
    <t>BUFFALO EAST LONDON</t>
  </si>
  <si>
    <t>RAND STADIUM</t>
  </si>
  <si>
    <t>DIR</t>
  </si>
  <si>
    <t>IND</t>
  </si>
  <si>
    <t>6A</t>
  </si>
  <si>
    <t>5E</t>
  </si>
  <si>
    <t>1M</t>
  </si>
  <si>
    <t>LOSS</t>
  </si>
  <si>
    <t>DAMAGED</t>
  </si>
  <si>
    <t>STARTER ASSY</t>
  </si>
  <si>
    <t>GARNISH SUB ASSY</t>
  </si>
  <si>
    <t>BUMPER</t>
  </si>
  <si>
    <t>BG11AUZ7</t>
  </si>
  <si>
    <t>BG11B0TX</t>
  </si>
  <si>
    <t>BG110KYT</t>
  </si>
  <si>
    <t>PENDING</t>
  </si>
  <si>
    <t>BWLOG23/09/012</t>
  </si>
  <si>
    <t>BWLOG23/09/014</t>
  </si>
  <si>
    <t>BWLOG23/09/011</t>
  </si>
  <si>
    <t>FILTER OIL</t>
  </si>
  <si>
    <t>BG11C38Z</t>
  </si>
  <si>
    <t>BG11CGZN</t>
  </si>
  <si>
    <t>BWLOG23/09/016</t>
  </si>
  <si>
    <t>BWLOG23/09/013</t>
  </si>
  <si>
    <t>HINO ALGOA</t>
  </si>
  <si>
    <t>MIRRR ASSY</t>
  </si>
  <si>
    <t>ABSORBER ASSY</t>
  </si>
  <si>
    <t>BG11D213</t>
  </si>
  <si>
    <t>BG11CSDP</t>
  </si>
  <si>
    <t>BWLOG23/09/020</t>
  </si>
  <si>
    <t>BWLOG23/09/022</t>
  </si>
  <si>
    <t>KILLARNEY STANGER</t>
  </si>
  <si>
    <t>HOOD SUB ASSY</t>
  </si>
  <si>
    <t>BG11AC3U</t>
  </si>
  <si>
    <t>BG11BBW9</t>
  </si>
  <si>
    <t>BWLOG23/09/029</t>
  </si>
  <si>
    <t>BWLOG23/09/030</t>
  </si>
  <si>
    <t>TSA</t>
  </si>
  <si>
    <t>CTP</t>
  </si>
  <si>
    <t>RTD</t>
  </si>
  <si>
    <t>ALGOA P.E</t>
  </si>
  <si>
    <t>BG11DR4B</t>
  </si>
  <si>
    <t>BG11DR4E</t>
  </si>
  <si>
    <t>BG11DR54</t>
  </si>
  <si>
    <t>BWLOG23/09/039</t>
  </si>
  <si>
    <t>BWLOG23/09/040</t>
  </si>
  <si>
    <t>BWLOG23/09/041</t>
  </si>
  <si>
    <t>MMG QUEENSTOWN</t>
  </si>
  <si>
    <t>5F</t>
  </si>
  <si>
    <t>RADIATOR ASSY</t>
  </si>
  <si>
    <t>BG11D17V</t>
  </si>
  <si>
    <t>BWLOG23/09/038</t>
  </si>
  <si>
    <t>SMG HILLCREST</t>
  </si>
  <si>
    <t>6C</t>
  </si>
  <si>
    <t>BIDVEST MCCARTHY R/BAY</t>
  </si>
  <si>
    <t>PANEL FENDER</t>
  </si>
  <si>
    <t>BG11E5XP</t>
  </si>
  <si>
    <t>BG119DB5</t>
  </si>
  <si>
    <t>BWLOG23/09/048</t>
  </si>
  <si>
    <t>ELEMENT SUB ASSY</t>
  </si>
  <si>
    <t>BG11DGPG</t>
  </si>
  <si>
    <t>BWLOG23/09/050</t>
  </si>
  <si>
    <t>BWLOG23/09/047</t>
  </si>
  <si>
    <t>MONUMENT RANDFONTEIN</t>
  </si>
  <si>
    <t>FENDER SUB ASSY</t>
  </si>
  <si>
    <t>BG11DRU3</t>
  </si>
  <si>
    <t>BG11C7SR</t>
  </si>
  <si>
    <t>BWLOG23/09/042</t>
  </si>
  <si>
    <t>BWLOG23/09/037</t>
  </si>
  <si>
    <t>THEKWINI DURBAN</t>
  </si>
  <si>
    <t>BG11EMWP</t>
  </si>
  <si>
    <t>BWLOG23/09/054</t>
  </si>
  <si>
    <t>LEXUS FOURWAYS</t>
  </si>
  <si>
    <t>1D</t>
  </si>
  <si>
    <t>LENS BODY</t>
  </si>
  <si>
    <t>BG11CCQH</t>
  </si>
  <si>
    <t>BWLOG23/09/060</t>
  </si>
  <si>
    <t>GLASS SUB ASSY</t>
  </si>
  <si>
    <t>BG11E7L1</t>
  </si>
  <si>
    <t>BWLOG23/09/057</t>
  </si>
  <si>
    <t>CMH UMHLANGA</t>
  </si>
  <si>
    <t>MAFIKENG</t>
  </si>
  <si>
    <t>2A</t>
  </si>
  <si>
    <t>GENUINE SPER LONG LIFE</t>
  </si>
  <si>
    <t>AG19KSH3</t>
  </si>
  <si>
    <t>BWLOG23/09/061</t>
  </si>
  <si>
    <t>BG11F0V5</t>
  </si>
  <si>
    <t>BWLOG23/09/073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</si>
</sst>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2" fillId="2" borderId="0" xfId="0" applyFont="1" applyFill="1"/>
    <xf numFmtId="2" fontId="0" fillId="2" borderId="0" xfId="0" applyNumberFormat="1" applyFill="1"/>
    <xf numFmtId="2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" fontId="0" fillId="0" borderId="4" xfId="0" applyNumberFormat="1" applyBorder="1" applyAlignment="1">
      <alignment horizontal="center"/>
    </xf>
    <xf numFmtId="0" fontId="0" fillId="2" borderId="5" xfId="0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/>
    </xf>
    <xf numFmtId="0" fontId="0" fillId="0" borderId="14" xfId="0" applyBorder="1" applyAlignment="1" applyProtection="1">
      <alignment horizontal="center"/>
      <protection locked="0"/>
    </xf>
    <xf numFmtId="0" fontId="0" fillId="2" borderId="15" xfId="0" applyFill="1" applyBorder="1" applyAlignment="1">
      <alignment horizontal="center"/>
    </xf>
    <xf numFmtId="2" fontId="0" fillId="2" borderId="16" xfId="0" applyNumberForma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6" fontId="0" fillId="2" borderId="0" xfId="0" applyNumberFormat="1" applyFill="1" applyAlignment="1">
      <alignment horizontal="center"/>
    </xf>
    <xf numFmtId="0" fontId="0" fillId="3" borderId="16" xfId="0" applyFill="1" applyBorder="1"/>
    <xf numFmtId="0" fontId="0" fillId="3" borderId="16" xfId="0" applyFill="1" applyBorder="1" applyAlignment="1">
      <alignment horizontal="center"/>
    </xf>
    <xf numFmtId="0" fontId="0" fillId="0" borderId="16" xfId="0" applyBorder="1"/>
    <xf numFmtId="16" fontId="0" fillId="0" borderId="16" xfId="0" applyNumberFormat="1" applyBorder="1" applyAlignment="1">
      <alignment horizontal="center"/>
    </xf>
    <xf numFmtId="0" fontId="0" fillId="0" borderId="17" xfId="0" applyBorder="1"/>
    <xf numFmtId="0" fontId="0" fillId="0" borderId="16" xfId="0" applyBorder="1" applyAlignment="1">
      <alignment horizontal="center"/>
    </xf>
    <xf numFmtId="0" fontId="4" fillId="0" borderId="0" xfId="0" applyFont="1"/>
    <xf numFmtId="0" fontId="4" fillId="0" borderId="17" xfId="0" applyFont="1" applyBorder="1"/>
    <xf numFmtId="0" fontId="4" fillId="0" borderId="16" xfId="0" applyFont="1" applyBorder="1"/>
    <xf numFmtId="16" fontId="4" fillId="0" borderId="16" xfId="0" applyNumberFormat="1" applyFont="1" applyBorder="1" applyAlignment="1">
      <alignment horizontal="center"/>
    </xf>
    <xf numFmtId="0" fontId="4" fillId="0" borderId="46" xfId="0" applyFont="1" applyBorder="1"/>
    <xf numFmtId="0" fontId="0" fillId="4" borderId="16" xfId="0" applyFill="1" applyBorder="1"/>
    <xf numFmtId="16" fontId="0" fillId="4" borderId="16" xfId="0" applyNumberFormat="1" applyFill="1" applyBorder="1" applyAlignment="1">
      <alignment horizontal="center"/>
    </xf>
    <xf numFmtId="0" fontId="0" fillId="0" borderId="16" xfId="0" applyBorder="1" applyAlignment="1">
      <alignment horizontal="right"/>
    </xf>
    <xf numFmtId="14" fontId="0" fillId="0" borderId="16" xfId="0" applyNumberFormat="1" applyBorder="1"/>
    <xf numFmtId="0" fontId="0" fillId="0" borderId="46" xfId="0" applyBorder="1"/>
    <xf numFmtId="0" fontId="3" fillId="0" borderId="13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" fillId="0" borderId="44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Number of claims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4137931034482758E-2"/>
          <c:y val="0.10576923076923077"/>
          <c:w val="0.96379310344827585"/>
          <c:h val="0.74519230769230771"/>
        </c:manualLayout>
      </c:layout>
      <c:lineChart>
        <c:grouping val="standard"/>
        <c:varyColors val="0"/>
        <c:ser>
          <c:idx val="0"/>
          <c:order val="0"/>
          <c:tx>
            <c:strRef>
              <c:f>Graphs!$A$3</c:f>
              <c:strCache>
                <c:ptCount val="1"/>
                <c:pt idx="0">
                  <c:v>Number of claims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Graphs!$B$2:$V$2</c:f>
              <c:numCache>
                <c:formatCode>d\-mmm</c:formatCode>
                <c:ptCount val="21"/>
                <c:pt idx="0">
                  <c:v>45170</c:v>
                </c:pt>
                <c:pt idx="1">
                  <c:v>45173</c:v>
                </c:pt>
                <c:pt idx="2">
                  <c:v>45174</c:v>
                </c:pt>
                <c:pt idx="3">
                  <c:v>45175</c:v>
                </c:pt>
                <c:pt idx="4">
                  <c:v>45176</c:v>
                </c:pt>
                <c:pt idx="5">
                  <c:v>45177</c:v>
                </c:pt>
                <c:pt idx="6">
                  <c:v>45180</c:v>
                </c:pt>
                <c:pt idx="7">
                  <c:v>45181</c:v>
                </c:pt>
                <c:pt idx="8">
                  <c:v>45182</c:v>
                </c:pt>
                <c:pt idx="9">
                  <c:v>45183</c:v>
                </c:pt>
                <c:pt idx="10">
                  <c:v>45184</c:v>
                </c:pt>
                <c:pt idx="11">
                  <c:v>45187</c:v>
                </c:pt>
                <c:pt idx="12">
                  <c:v>45188</c:v>
                </c:pt>
                <c:pt idx="13">
                  <c:v>45189</c:v>
                </c:pt>
                <c:pt idx="14">
                  <c:v>45190</c:v>
                </c:pt>
                <c:pt idx="15">
                  <c:v>45191</c:v>
                </c:pt>
                <c:pt idx="16">
                  <c:v>45194</c:v>
                </c:pt>
                <c:pt idx="17">
                  <c:v>45195</c:v>
                </c:pt>
                <c:pt idx="18">
                  <c:v>45196</c:v>
                </c:pt>
                <c:pt idx="19">
                  <c:v>45197</c:v>
                </c:pt>
                <c:pt idx="20">
                  <c:v>45198</c:v>
                </c:pt>
              </c:numCache>
            </c:numRef>
          </c:cat>
          <c:val>
            <c:numRef>
              <c:f>Graphs!$B$3:$V$3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8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17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0AD-8150-F62215C1C1D2}"/>
            </c:ext>
          </c:extLst>
        </c:ser>
        <c:ser>
          <c:idx val="1"/>
          <c:order val="1"/>
          <c:tx>
            <c:strRef>
              <c:f>Graphs!$A$4</c:f>
              <c:strCache>
                <c:ptCount val="1"/>
                <c:pt idx="0">
                  <c:v>Target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numRef>
              <c:f>Graphs!$B$2:$V$2</c:f>
              <c:numCache>
                <c:formatCode>d\-mmm</c:formatCode>
                <c:ptCount val="21"/>
                <c:pt idx="0">
                  <c:v>45170</c:v>
                </c:pt>
                <c:pt idx="1">
                  <c:v>45173</c:v>
                </c:pt>
                <c:pt idx="2">
                  <c:v>45174</c:v>
                </c:pt>
                <c:pt idx="3">
                  <c:v>45175</c:v>
                </c:pt>
                <c:pt idx="4">
                  <c:v>45176</c:v>
                </c:pt>
                <c:pt idx="5">
                  <c:v>45177</c:v>
                </c:pt>
                <c:pt idx="6">
                  <c:v>45180</c:v>
                </c:pt>
                <c:pt idx="7">
                  <c:v>45181</c:v>
                </c:pt>
                <c:pt idx="8">
                  <c:v>45182</c:v>
                </c:pt>
                <c:pt idx="9">
                  <c:v>45183</c:v>
                </c:pt>
                <c:pt idx="10">
                  <c:v>45184</c:v>
                </c:pt>
                <c:pt idx="11">
                  <c:v>45187</c:v>
                </c:pt>
                <c:pt idx="12">
                  <c:v>45188</c:v>
                </c:pt>
                <c:pt idx="13">
                  <c:v>45189</c:v>
                </c:pt>
                <c:pt idx="14">
                  <c:v>45190</c:v>
                </c:pt>
                <c:pt idx="15">
                  <c:v>45191</c:v>
                </c:pt>
                <c:pt idx="16">
                  <c:v>45194</c:v>
                </c:pt>
                <c:pt idx="17">
                  <c:v>45195</c:v>
                </c:pt>
                <c:pt idx="18">
                  <c:v>45196</c:v>
                </c:pt>
                <c:pt idx="19">
                  <c:v>45197</c:v>
                </c:pt>
                <c:pt idx="20">
                  <c:v>45198</c:v>
                </c:pt>
              </c:numCache>
            </c:numRef>
          </c:cat>
          <c:val>
            <c:numRef>
              <c:f>Graphs!$B$4:$V$4</c:f>
              <c:numCache>
                <c:formatCode>0</c:formatCode>
                <c:ptCount val="21"/>
                <c:pt idx="0">
                  <c:v>58.144900784494688</c:v>
                </c:pt>
                <c:pt idx="1">
                  <c:v>58.144900784494688</c:v>
                </c:pt>
                <c:pt idx="2">
                  <c:v>58.144900784494688</c:v>
                </c:pt>
                <c:pt idx="3">
                  <c:v>58.144900784494688</c:v>
                </c:pt>
                <c:pt idx="4">
                  <c:v>58.144900784494688</c:v>
                </c:pt>
                <c:pt idx="5">
                  <c:v>58.144900784494688</c:v>
                </c:pt>
                <c:pt idx="6">
                  <c:v>58.144900784494688</c:v>
                </c:pt>
                <c:pt idx="7">
                  <c:v>58.144900784494688</c:v>
                </c:pt>
                <c:pt idx="8">
                  <c:v>58.144900784494688</c:v>
                </c:pt>
                <c:pt idx="9">
                  <c:v>58.144900784494688</c:v>
                </c:pt>
                <c:pt idx="10">
                  <c:v>58.144900784494688</c:v>
                </c:pt>
                <c:pt idx="11">
                  <c:v>58.144900784494688</c:v>
                </c:pt>
                <c:pt idx="12">
                  <c:v>58.144900784494688</c:v>
                </c:pt>
                <c:pt idx="13">
                  <c:v>58.144900784494688</c:v>
                </c:pt>
                <c:pt idx="14">
                  <c:v>58.144900784494688</c:v>
                </c:pt>
                <c:pt idx="15">
                  <c:v>58.144900784494688</c:v>
                </c:pt>
                <c:pt idx="16">
                  <c:v>58.144900784494688</c:v>
                </c:pt>
                <c:pt idx="17">
                  <c:v>58.144900784494688</c:v>
                </c:pt>
                <c:pt idx="18">
                  <c:v>58.144900784494688</c:v>
                </c:pt>
                <c:pt idx="19">
                  <c:v>58.144900784494688</c:v>
                </c:pt>
                <c:pt idx="20">
                  <c:v>58.144900784494688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2-40AD-8150-F62215C1C1D2}"/>
            </c:ext>
          </c:extLst>
        </c:ser>
        <c:ser>
          <c:idx val="2"/>
          <c:order val="2"/>
          <c:tx>
            <c:strRef>
              <c:f>Graphs!$A$5</c:f>
              <c:strCache>
                <c:ptCount val="1"/>
                <c:pt idx="0">
                  <c:v>Claims logged tracker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ln>
                <a:solidFill>
                  <a:srgbClr val="00B050"/>
                </a:solidFill>
              </a:ln>
            </c:spPr>
          </c:marker>
          <c:cat>
            <c:numRef>
              <c:f>Graphs!$B$2:$V$2</c:f>
              <c:numCache>
                <c:formatCode>d\-mmm</c:formatCode>
                <c:ptCount val="21"/>
                <c:pt idx="0">
                  <c:v>45170</c:v>
                </c:pt>
                <c:pt idx="1">
                  <c:v>45173</c:v>
                </c:pt>
                <c:pt idx="2">
                  <c:v>45174</c:v>
                </c:pt>
                <c:pt idx="3">
                  <c:v>45175</c:v>
                </c:pt>
                <c:pt idx="4">
                  <c:v>45176</c:v>
                </c:pt>
                <c:pt idx="5">
                  <c:v>45177</c:v>
                </c:pt>
                <c:pt idx="6">
                  <c:v>45180</c:v>
                </c:pt>
                <c:pt idx="7">
                  <c:v>45181</c:v>
                </c:pt>
                <c:pt idx="8">
                  <c:v>45182</c:v>
                </c:pt>
                <c:pt idx="9">
                  <c:v>45183</c:v>
                </c:pt>
                <c:pt idx="10">
                  <c:v>45184</c:v>
                </c:pt>
                <c:pt idx="11">
                  <c:v>45187</c:v>
                </c:pt>
                <c:pt idx="12">
                  <c:v>45188</c:v>
                </c:pt>
                <c:pt idx="13">
                  <c:v>45189</c:v>
                </c:pt>
                <c:pt idx="14">
                  <c:v>45190</c:v>
                </c:pt>
                <c:pt idx="15">
                  <c:v>45191</c:v>
                </c:pt>
                <c:pt idx="16">
                  <c:v>45194</c:v>
                </c:pt>
                <c:pt idx="17">
                  <c:v>45195</c:v>
                </c:pt>
                <c:pt idx="18">
                  <c:v>45196</c:v>
                </c:pt>
                <c:pt idx="19">
                  <c:v>45197</c:v>
                </c:pt>
                <c:pt idx="20">
                  <c:v>45198</c:v>
                </c:pt>
              </c:numCache>
            </c:numRef>
          </c:cat>
          <c:val>
            <c:numRef>
              <c:f>Graphs!$B$5:$V$5</c:f>
              <c:numCache>
                <c:formatCode>0</c:formatCode>
                <c:ptCount val="21"/>
                <c:pt idx="0">
                  <c:v>2.7688047992616518</c:v>
                </c:pt>
                <c:pt idx="1">
                  <c:v>5.5376095985233036</c:v>
                </c:pt>
                <c:pt idx="2">
                  <c:v>8.3064143977849554</c:v>
                </c:pt>
                <c:pt idx="3">
                  <c:v>11.075219197046607</c:v>
                </c:pt>
                <c:pt idx="4">
                  <c:v>13.844023996308259</c:v>
                </c:pt>
                <c:pt idx="5">
                  <c:v>16.612828795569911</c:v>
                </c:pt>
                <c:pt idx="6">
                  <c:v>19.381633594831563</c:v>
                </c:pt>
                <c:pt idx="7">
                  <c:v>22.150438394093214</c:v>
                </c:pt>
                <c:pt idx="8">
                  <c:v>24.919243193354866</c:v>
                </c:pt>
                <c:pt idx="9">
                  <c:v>27.688047992616518</c:v>
                </c:pt>
                <c:pt idx="10">
                  <c:v>30.45685279187817</c:v>
                </c:pt>
                <c:pt idx="11">
                  <c:v>33.225657591139822</c:v>
                </c:pt>
                <c:pt idx="12">
                  <c:v>35.994462390401473</c:v>
                </c:pt>
                <c:pt idx="13">
                  <c:v>38.763267189663125</c:v>
                </c:pt>
                <c:pt idx="14">
                  <c:v>41.532071988924777</c:v>
                </c:pt>
                <c:pt idx="15">
                  <c:v>44.300876788186429</c:v>
                </c:pt>
                <c:pt idx="16">
                  <c:v>47.069681587448081</c:v>
                </c:pt>
                <c:pt idx="17">
                  <c:v>49.838486386709732</c:v>
                </c:pt>
                <c:pt idx="18">
                  <c:v>52.607291185971384</c:v>
                </c:pt>
                <c:pt idx="19">
                  <c:v>55.376095985233036</c:v>
                </c:pt>
                <c:pt idx="20">
                  <c:v>58.144900784494688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E2-40AD-8150-F62215C1C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438864"/>
        <c:axId val="1"/>
      </c:lineChart>
      <c:dateAx>
        <c:axId val="1608438864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Offset val="100"/>
        <c:baseTimeUnit val="days"/>
      </c:dateAx>
      <c:valAx>
        <c:axId val="1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084388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Value of claims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Graphs!$A$6</c:f>
              <c:strCache>
                <c:ptCount val="1"/>
                <c:pt idx="0">
                  <c:v>Value of claims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dPt>
            <c:idx val="4"/>
            <c:marker>
              <c:spPr>
                <a:ln w="28575"/>
              </c:spPr>
            </c:marker>
            <c:bubble3D val="0"/>
            <c:spPr>
              <a:ln w="28575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1E2-4634-B0C2-6E75ADCF4219}"/>
              </c:ext>
            </c:extLst>
          </c:dPt>
          <c:cat>
            <c:numRef>
              <c:f>Graphs!$B$2:$V$2</c:f>
              <c:numCache>
                <c:formatCode>d\-mmm</c:formatCode>
                <c:ptCount val="21"/>
                <c:pt idx="0">
                  <c:v>45170</c:v>
                </c:pt>
                <c:pt idx="1">
                  <c:v>45173</c:v>
                </c:pt>
                <c:pt idx="2">
                  <c:v>45174</c:v>
                </c:pt>
                <c:pt idx="3">
                  <c:v>45175</c:v>
                </c:pt>
                <c:pt idx="4">
                  <c:v>45176</c:v>
                </c:pt>
                <c:pt idx="5">
                  <c:v>45177</c:v>
                </c:pt>
                <c:pt idx="6">
                  <c:v>45180</c:v>
                </c:pt>
                <c:pt idx="7">
                  <c:v>45181</c:v>
                </c:pt>
                <c:pt idx="8">
                  <c:v>45182</c:v>
                </c:pt>
                <c:pt idx="9">
                  <c:v>45183</c:v>
                </c:pt>
                <c:pt idx="10">
                  <c:v>45184</c:v>
                </c:pt>
                <c:pt idx="11">
                  <c:v>45187</c:v>
                </c:pt>
                <c:pt idx="12">
                  <c:v>45188</c:v>
                </c:pt>
                <c:pt idx="13">
                  <c:v>45189</c:v>
                </c:pt>
                <c:pt idx="14">
                  <c:v>45190</c:v>
                </c:pt>
                <c:pt idx="15">
                  <c:v>45191</c:v>
                </c:pt>
                <c:pt idx="16">
                  <c:v>45194</c:v>
                </c:pt>
                <c:pt idx="17">
                  <c:v>45195</c:v>
                </c:pt>
                <c:pt idx="18">
                  <c:v>45196</c:v>
                </c:pt>
                <c:pt idx="19">
                  <c:v>45197</c:v>
                </c:pt>
                <c:pt idx="20">
                  <c:v>45198</c:v>
                </c:pt>
              </c:numCache>
            </c:numRef>
          </c:cat>
          <c:val>
            <c:numRef>
              <c:f>Graphs!$B$6:$V$6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E2-4634-B0C2-6E75ADCF4219}"/>
            </c:ext>
          </c:extLst>
        </c:ser>
        <c:ser>
          <c:idx val="0"/>
          <c:order val="1"/>
          <c:tx>
            <c:strRef>
              <c:f>Graphs!$A$7</c:f>
              <c:strCache>
                <c:ptCount val="1"/>
                <c:pt idx="0">
                  <c:v>Target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ln>
                <a:solidFill>
                  <a:srgbClr val="0070C0"/>
                </a:solidFill>
              </a:ln>
            </c:spPr>
          </c:marker>
          <c:cat>
            <c:numRef>
              <c:f>Graphs!$B$2:$V$2</c:f>
              <c:numCache>
                <c:formatCode>d\-mmm</c:formatCode>
                <c:ptCount val="21"/>
                <c:pt idx="0">
                  <c:v>45170</c:v>
                </c:pt>
                <c:pt idx="1">
                  <c:v>45173</c:v>
                </c:pt>
                <c:pt idx="2">
                  <c:v>45174</c:v>
                </c:pt>
                <c:pt idx="3">
                  <c:v>45175</c:v>
                </c:pt>
                <c:pt idx="4">
                  <c:v>45176</c:v>
                </c:pt>
                <c:pt idx="5">
                  <c:v>45177</c:v>
                </c:pt>
                <c:pt idx="6">
                  <c:v>45180</c:v>
                </c:pt>
                <c:pt idx="7">
                  <c:v>45181</c:v>
                </c:pt>
                <c:pt idx="8">
                  <c:v>45182</c:v>
                </c:pt>
                <c:pt idx="9">
                  <c:v>45183</c:v>
                </c:pt>
                <c:pt idx="10">
                  <c:v>45184</c:v>
                </c:pt>
                <c:pt idx="11">
                  <c:v>45187</c:v>
                </c:pt>
                <c:pt idx="12">
                  <c:v>45188</c:v>
                </c:pt>
                <c:pt idx="13">
                  <c:v>45189</c:v>
                </c:pt>
                <c:pt idx="14">
                  <c:v>45190</c:v>
                </c:pt>
                <c:pt idx="15">
                  <c:v>45191</c:v>
                </c:pt>
                <c:pt idx="16">
                  <c:v>45194</c:v>
                </c:pt>
                <c:pt idx="17">
                  <c:v>45195</c:v>
                </c:pt>
                <c:pt idx="18">
                  <c:v>45196</c:v>
                </c:pt>
                <c:pt idx="19">
                  <c:v>45197</c:v>
                </c:pt>
                <c:pt idx="20">
                  <c:v>45198</c:v>
                </c:pt>
              </c:numCache>
            </c:numRef>
          </c:cat>
          <c:val>
            <c:numRef>
              <c:f>Graphs!$B$7:$V$7</c:f>
              <c:numCache>
                <c:formatCode>0.00</c:formatCode>
                <c:ptCount val="21"/>
                <c:pt idx="0">
                  <c:v>35953.89940009229</c:v>
                </c:pt>
                <c:pt idx="1">
                  <c:v>35953.89940009229</c:v>
                </c:pt>
                <c:pt idx="2">
                  <c:v>35953.89940009229</c:v>
                </c:pt>
                <c:pt idx="3">
                  <c:v>35953.89940009229</c:v>
                </c:pt>
                <c:pt idx="4">
                  <c:v>35953.89940009229</c:v>
                </c:pt>
                <c:pt idx="5">
                  <c:v>35953.89940009229</c:v>
                </c:pt>
                <c:pt idx="6">
                  <c:v>35953.89940009229</c:v>
                </c:pt>
                <c:pt idx="7">
                  <c:v>35953.89940009229</c:v>
                </c:pt>
                <c:pt idx="8">
                  <c:v>35953.89940009229</c:v>
                </c:pt>
                <c:pt idx="9">
                  <c:v>35953.89940009229</c:v>
                </c:pt>
                <c:pt idx="10">
                  <c:v>35953.89940009229</c:v>
                </c:pt>
                <c:pt idx="11">
                  <c:v>35953.89940009229</c:v>
                </c:pt>
                <c:pt idx="12">
                  <c:v>35953.89940009229</c:v>
                </c:pt>
                <c:pt idx="13">
                  <c:v>35953.89940009229</c:v>
                </c:pt>
                <c:pt idx="14">
                  <c:v>35953.89940009229</c:v>
                </c:pt>
                <c:pt idx="15">
                  <c:v>35953.89940009229</c:v>
                </c:pt>
                <c:pt idx="16">
                  <c:v>35953.89940009229</c:v>
                </c:pt>
                <c:pt idx="17">
                  <c:v>35953.89940009229</c:v>
                </c:pt>
                <c:pt idx="18">
                  <c:v>35953.89940009229</c:v>
                </c:pt>
                <c:pt idx="19">
                  <c:v>35953.89940009229</c:v>
                </c:pt>
                <c:pt idx="20">
                  <c:v>35953.89940009229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E2-4634-B0C2-6E75ADCF4219}"/>
            </c:ext>
          </c:extLst>
        </c:ser>
        <c:ser>
          <c:idx val="2"/>
          <c:order val="2"/>
          <c:tx>
            <c:strRef>
              <c:f>Graphs!$A$8</c:f>
              <c:strCache>
                <c:ptCount val="1"/>
                <c:pt idx="0">
                  <c:v>Claim value tracker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ln>
                <a:solidFill>
                  <a:srgbClr val="00B050"/>
                </a:solidFill>
              </a:ln>
            </c:spPr>
          </c:marker>
          <c:cat>
            <c:numRef>
              <c:f>Graphs!$B$2:$V$2</c:f>
              <c:numCache>
                <c:formatCode>d\-mmm</c:formatCode>
                <c:ptCount val="21"/>
                <c:pt idx="0">
                  <c:v>45170</c:v>
                </c:pt>
                <c:pt idx="1">
                  <c:v>45173</c:v>
                </c:pt>
                <c:pt idx="2">
                  <c:v>45174</c:v>
                </c:pt>
                <c:pt idx="3">
                  <c:v>45175</c:v>
                </c:pt>
                <c:pt idx="4">
                  <c:v>45176</c:v>
                </c:pt>
                <c:pt idx="5">
                  <c:v>45177</c:v>
                </c:pt>
                <c:pt idx="6">
                  <c:v>45180</c:v>
                </c:pt>
                <c:pt idx="7">
                  <c:v>45181</c:v>
                </c:pt>
                <c:pt idx="8">
                  <c:v>45182</c:v>
                </c:pt>
                <c:pt idx="9">
                  <c:v>45183</c:v>
                </c:pt>
                <c:pt idx="10">
                  <c:v>45184</c:v>
                </c:pt>
                <c:pt idx="11">
                  <c:v>45187</c:v>
                </c:pt>
                <c:pt idx="12">
                  <c:v>45188</c:v>
                </c:pt>
                <c:pt idx="13">
                  <c:v>45189</c:v>
                </c:pt>
                <c:pt idx="14">
                  <c:v>45190</c:v>
                </c:pt>
                <c:pt idx="15">
                  <c:v>45191</c:v>
                </c:pt>
                <c:pt idx="16">
                  <c:v>45194</c:v>
                </c:pt>
                <c:pt idx="17">
                  <c:v>45195</c:v>
                </c:pt>
                <c:pt idx="18">
                  <c:v>45196</c:v>
                </c:pt>
                <c:pt idx="19">
                  <c:v>45197</c:v>
                </c:pt>
                <c:pt idx="20">
                  <c:v>45198</c:v>
                </c:pt>
              </c:numCache>
            </c:numRef>
          </c:cat>
          <c:val>
            <c:numRef>
              <c:f>Graphs!$B$8:$V$8</c:f>
              <c:numCache>
                <c:formatCode>0.00</c:formatCode>
                <c:ptCount val="21"/>
                <c:pt idx="0">
                  <c:v>1712.0904476234423</c:v>
                </c:pt>
                <c:pt idx="1">
                  <c:v>3424.1808952468846</c:v>
                </c:pt>
                <c:pt idx="2">
                  <c:v>5136.2713428703264</c:v>
                </c:pt>
                <c:pt idx="3">
                  <c:v>6848.3617904937691</c:v>
                </c:pt>
                <c:pt idx="4">
                  <c:v>8560.4522381172119</c:v>
                </c:pt>
                <c:pt idx="5">
                  <c:v>10272.542685740655</c:v>
                </c:pt>
                <c:pt idx="6">
                  <c:v>11984.633133364097</c:v>
                </c:pt>
                <c:pt idx="7">
                  <c:v>13696.72358098754</c:v>
                </c:pt>
                <c:pt idx="8">
                  <c:v>15408.814028610983</c:v>
                </c:pt>
                <c:pt idx="9">
                  <c:v>17120.904476234424</c:v>
                </c:pt>
                <c:pt idx="10">
                  <c:v>18832.994923857867</c:v>
                </c:pt>
                <c:pt idx="11">
                  <c:v>20545.085371481309</c:v>
                </c:pt>
                <c:pt idx="12">
                  <c:v>22257.175819104752</c:v>
                </c:pt>
                <c:pt idx="13">
                  <c:v>23969.266266728195</c:v>
                </c:pt>
                <c:pt idx="14">
                  <c:v>25681.356714351637</c:v>
                </c:pt>
                <c:pt idx="15">
                  <c:v>27393.44716197508</c:v>
                </c:pt>
                <c:pt idx="16">
                  <c:v>29105.537609598523</c:v>
                </c:pt>
                <c:pt idx="17">
                  <c:v>30817.628057221966</c:v>
                </c:pt>
                <c:pt idx="18">
                  <c:v>32529.718504845408</c:v>
                </c:pt>
                <c:pt idx="19">
                  <c:v>34241.808952468848</c:v>
                </c:pt>
                <c:pt idx="20">
                  <c:v>35953.89940009229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E2-4634-B0C2-6E75ADCF4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428064"/>
        <c:axId val="1"/>
      </c:lineChart>
      <c:dateAx>
        <c:axId val="1608428064"/>
        <c:scaling>
          <c:orientation val="minMax"/>
        </c:scaling>
        <c:delete val="0"/>
        <c:axPos val="b"/>
        <c:numFmt formatCode="d\-mmm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08428064"/>
        <c:crosses val="autoZero"/>
        <c:crossBetween val="between"/>
        <c:majorUnit val="10000"/>
        <c:minorUnit val="250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Gauteng : Losses stats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845231291120322E-2"/>
          <c:y val="0.11986417322834646"/>
          <c:w val="0.93912070716319018"/>
          <c:h val="0.68327012248468944"/>
        </c:manualLayout>
      </c:layout>
      <c:lineChart>
        <c:grouping val="standard"/>
        <c:varyColors val="0"/>
        <c:ser>
          <c:idx val="3"/>
          <c:order val="0"/>
          <c:tx>
            <c:strRef>
              <c:f>Graphs!$A$67</c:f>
              <c:strCache>
                <c:ptCount val="1"/>
                <c:pt idx="0">
                  <c:v>Net value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cat>
            <c:numRef>
              <c:f>Graphs!$B$63:$V$63</c:f>
              <c:numCache>
                <c:formatCode>d\-mmm</c:formatCode>
                <c:ptCount val="21"/>
                <c:pt idx="0">
                  <c:v>45170</c:v>
                </c:pt>
                <c:pt idx="1">
                  <c:v>45173</c:v>
                </c:pt>
                <c:pt idx="2">
                  <c:v>45174</c:v>
                </c:pt>
                <c:pt idx="3">
                  <c:v>45175</c:v>
                </c:pt>
                <c:pt idx="4">
                  <c:v>45176</c:v>
                </c:pt>
                <c:pt idx="5">
                  <c:v>45177</c:v>
                </c:pt>
                <c:pt idx="6">
                  <c:v>45180</c:v>
                </c:pt>
                <c:pt idx="7">
                  <c:v>45181</c:v>
                </c:pt>
                <c:pt idx="8">
                  <c:v>45182</c:v>
                </c:pt>
                <c:pt idx="9">
                  <c:v>45183</c:v>
                </c:pt>
                <c:pt idx="10">
                  <c:v>45184</c:v>
                </c:pt>
                <c:pt idx="11">
                  <c:v>45187</c:v>
                </c:pt>
                <c:pt idx="12">
                  <c:v>45188</c:v>
                </c:pt>
                <c:pt idx="13">
                  <c:v>45189</c:v>
                </c:pt>
                <c:pt idx="14">
                  <c:v>45190</c:v>
                </c:pt>
                <c:pt idx="15">
                  <c:v>45191</c:v>
                </c:pt>
                <c:pt idx="16">
                  <c:v>45194</c:v>
                </c:pt>
                <c:pt idx="17">
                  <c:v>45195</c:v>
                </c:pt>
                <c:pt idx="18">
                  <c:v>45196</c:v>
                </c:pt>
                <c:pt idx="19">
                  <c:v>45197</c:v>
                </c:pt>
                <c:pt idx="20">
                  <c:v>45198</c:v>
                </c:pt>
              </c:numCache>
            </c:numRef>
          </c:cat>
          <c:val>
            <c:numRef>
              <c:f>Graphs!$B$67:$V$67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7-40BE-9A37-77CA764CEB75}"/>
            </c:ext>
          </c:extLst>
        </c:ser>
        <c:ser>
          <c:idx val="4"/>
          <c:order val="1"/>
          <c:tx>
            <c:strRef>
              <c:f>Graphs!$A$68</c:f>
              <c:strCache>
                <c:ptCount val="1"/>
                <c:pt idx="0">
                  <c:v>Target : Losses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numRef>
              <c:f>Graphs!$B$63:$V$63</c:f>
              <c:numCache>
                <c:formatCode>d\-mmm</c:formatCode>
                <c:ptCount val="21"/>
                <c:pt idx="0">
                  <c:v>45170</c:v>
                </c:pt>
                <c:pt idx="1">
                  <c:v>45173</c:v>
                </c:pt>
                <c:pt idx="2">
                  <c:v>45174</c:v>
                </c:pt>
                <c:pt idx="3">
                  <c:v>45175</c:v>
                </c:pt>
                <c:pt idx="4">
                  <c:v>45176</c:v>
                </c:pt>
                <c:pt idx="5">
                  <c:v>45177</c:v>
                </c:pt>
                <c:pt idx="6">
                  <c:v>45180</c:v>
                </c:pt>
                <c:pt idx="7">
                  <c:v>45181</c:v>
                </c:pt>
                <c:pt idx="8">
                  <c:v>45182</c:v>
                </c:pt>
                <c:pt idx="9">
                  <c:v>45183</c:v>
                </c:pt>
                <c:pt idx="10">
                  <c:v>45184</c:v>
                </c:pt>
                <c:pt idx="11">
                  <c:v>45187</c:v>
                </c:pt>
                <c:pt idx="12">
                  <c:v>45188</c:v>
                </c:pt>
                <c:pt idx="13">
                  <c:v>45189</c:v>
                </c:pt>
                <c:pt idx="14">
                  <c:v>45190</c:v>
                </c:pt>
                <c:pt idx="15">
                  <c:v>45191</c:v>
                </c:pt>
                <c:pt idx="16">
                  <c:v>45194</c:v>
                </c:pt>
                <c:pt idx="17">
                  <c:v>45195</c:v>
                </c:pt>
                <c:pt idx="18">
                  <c:v>45196</c:v>
                </c:pt>
                <c:pt idx="19">
                  <c:v>45197</c:v>
                </c:pt>
                <c:pt idx="20">
                  <c:v>45198</c:v>
                </c:pt>
              </c:numCache>
            </c:numRef>
          </c:cat>
          <c:val>
            <c:numRef>
              <c:f>Graphs!$B$68:$V$68</c:f>
              <c:numCache>
                <c:formatCode>0.00</c:formatCode>
                <c:ptCount val="21"/>
                <c:pt idx="0">
                  <c:v>6681.5468389478538</c:v>
                </c:pt>
                <c:pt idx="1">
                  <c:v>6681.5468389478538</c:v>
                </c:pt>
                <c:pt idx="2">
                  <c:v>6681.5468389478538</c:v>
                </c:pt>
                <c:pt idx="3">
                  <c:v>6681.5468389478538</c:v>
                </c:pt>
                <c:pt idx="4">
                  <c:v>6681.5468389478538</c:v>
                </c:pt>
                <c:pt idx="5">
                  <c:v>6681.5468389478538</c:v>
                </c:pt>
                <c:pt idx="6">
                  <c:v>6681.5468389478538</c:v>
                </c:pt>
                <c:pt idx="7">
                  <c:v>6681.5468389478538</c:v>
                </c:pt>
                <c:pt idx="8">
                  <c:v>6681.5468389478538</c:v>
                </c:pt>
                <c:pt idx="9">
                  <c:v>6681.5468389478538</c:v>
                </c:pt>
                <c:pt idx="10">
                  <c:v>6681.5468389478538</c:v>
                </c:pt>
                <c:pt idx="11">
                  <c:v>6681.5468389478538</c:v>
                </c:pt>
                <c:pt idx="12">
                  <c:v>6681.5468389478538</c:v>
                </c:pt>
                <c:pt idx="13">
                  <c:v>6681.5468389478538</c:v>
                </c:pt>
                <c:pt idx="14">
                  <c:v>6681.5468389478538</c:v>
                </c:pt>
                <c:pt idx="15">
                  <c:v>6681.5468389478538</c:v>
                </c:pt>
                <c:pt idx="16">
                  <c:v>6681.5468389478538</c:v>
                </c:pt>
                <c:pt idx="17">
                  <c:v>6681.5468389478538</c:v>
                </c:pt>
                <c:pt idx="18">
                  <c:v>6681.5468389478538</c:v>
                </c:pt>
                <c:pt idx="19">
                  <c:v>6681.5468389478538</c:v>
                </c:pt>
                <c:pt idx="20">
                  <c:v>6681.5468389478538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7-40BE-9A37-77CA764CEB75}"/>
            </c:ext>
          </c:extLst>
        </c:ser>
        <c:ser>
          <c:idx val="5"/>
          <c:order val="2"/>
          <c:tx>
            <c:strRef>
              <c:f>Graphs!$A$69</c:f>
              <c:strCache>
                <c:ptCount val="1"/>
                <c:pt idx="0">
                  <c:v>Claim value tracker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Graphs!$B$63:$V$63</c:f>
              <c:numCache>
                <c:formatCode>d\-mmm</c:formatCode>
                <c:ptCount val="21"/>
                <c:pt idx="0">
                  <c:v>45170</c:v>
                </c:pt>
                <c:pt idx="1">
                  <c:v>45173</c:v>
                </c:pt>
                <c:pt idx="2">
                  <c:v>45174</c:v>
                </c:pt>
                <c:pt idx="3">
                  <c:v>45175</c:v>
                </c:pt>
                <c:pt idx="4">
                  <c:v>45176</c:v>
                </c:pt>
                <c:pt idx="5">
                  <c:v>45177</c:v>
                </c:pt>
                <c:pt idx="6">
                  <c:v>45180</c:v>
                </c:pt>
                <c:pt idx="7">
                  <c:v>45181</c:v>
                </c:pt>
                <c:pt idx="8">
                  <c:v>45182</c:v>
                </c:pt>
                <c:pt idx="9">
                  <c:v>45183</c:v>
                </c:pt>
                <c:pt idx="10">
                  <c:v>45184</c:v>
                </c:pt>
                <c:pt idx="11">
                  <c:v>45187</c:v>
                </c:pt>
                <c:pt idx="12">
                  <c:v>45188</c:v>
                </c:pt>
                <c:pt idx="13">
                  <c:v>45189</c:v>
                </c:pt>
                <c:pt idx="14">
                  <c:v>45190</c:v>
                </c:pt>
                <c:pt idx="15">
                  <c:v>45191</c:v>
                </c:pt>
                <c:pt idx="16">
                  <c:v>45194</c:v>
                </c:pt>
                <c:pt idx="17">
                  <c:v>45195</c:v>
                </c:pt>
                <c:pt idx="18">
                  <c:v>45196</c:v>
                </c:pt>
                <c:pt idx="19">
                  <c:v>45197</c:v>
                </c:pt>
                <c:pt idx="20">
                  <c:v>45198</c:v>
                </c:pt>
              </c:numCache>
            </c:numRef>
          </c:cat>
          <c:val>
            <c:numRef>
              <c:f>Graphs!$B$69:$V$69</c:f>
              <c:numCache>
                <c:formatCode>0.00</c:formatCode>
                <c:ptCount val="21"/>
                <c:pt idx="0">
                  <c:v>318.16889709275495</c:v>
                </c:pt>
                <c:pt idx="1">
                  <c:v>636.33779418550989</c:v>
                </c:pt>
                <c:pt idx="2">
                  <c:v>954.50669127826484</c:v>
                </c:pt>
                <c:pt idx="3">
                  <c:v>1272.6755883710198</c:v>
                </c:pt>
                <c:pt idx="4">
                  <c:v>1590.8444854637746</c:v>
                </c:pt>
                <c:pt idx="5">
                  <c:v>1909.0133825565295</c:v>
                </c:pt>
                <c:pt idx="6">
                  <c:v>2227.1822796492843</c:v>
                </c:pt>
                <c:pt idx="7">
                  <c:v>2545.3511767420391</c:v>
                </c:pt>
                <c:pt idx="8">
                  <c:v>2863.5200738347939</c:v>
                </c:pt>
                <c:pt idx="9">
                  <c:v>3181.6889709275488</c:v>
                </c:pt>
                <c:pt idx="10">
                  <c:v>3499.8578680203036</c:v>
                </c:pt>
                <c:pt idx="11">
                  <c:v>3818.0267651130584</c:v>
                </c:pt>
                <c:pt idx="12">
                  <c:v>4136.1956622058133</c:v>
                </c:pt>
                <c:pt idx="13">
                  <c:v>4454.3645592985686</c:v>
                </c:pt>
                <c:pt idx="14">
                  <c:v>4772.5334563913239</c:v>
                </c:pt>
                <c:pt idx="15">
                  <c:v>5090.7023534840791</c:v>
                </c:pt>
                <c:pt idx="16">
                  <c:v>5408.8712505768344</c:v>
                </c:pt>
                <c:pt idx="17">
                  <c:v>5727.0401476695897</c:v>
                </c:pt>
                <c:pt idx="18">
                  <c:v>6045.209044762345</c:v>
                </c:pt>
                <c:pt idx="19">
                  <c:v>6363.3779418551003</c:v>
                </c:pt>
                <c:pt idx="20">
                  <c:v>6681.5468389478556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37-40BE-9A37-77CA764CE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435664"/>
        <c:axId val="1"/>
      </c:lineChart>
      <c:dateAx>
        <c:axId val="1608435664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084356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KZN : Claims stats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845231291120322E-2"/>
          <c:y val="0.11986417322834649"/>
          <c:w val="0.93912070716319063"/>
          <c:h val="0.68327012248468966"/>
        </c:manualLayout>
      </c:layout>
      <c:lineChart>
        <c:grouping val="standard"/>
        <c:varyColors val="0"/>
        <c:ser>
          <c:idx val="3"/>
          <c:order val="0"/>
          <c:tx>
            <c:strRef>
              <c:f>Graphs!$A$99</c:f>
              <c:strCache>
                <c:ptCount val="1"/>
                <c:pt idx="0">
                  <c:v>Value of claims logged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cat>
            <c:numRef>
              <c:f>Graphs!$B$97:$V$97</c:f>
              <c:numCache>
                <c:formatCode>d\-mmm</c:formatCode>
                <c:ptCount val="21"/>
                <c:pt idx="0">
                  <c:v>45170</c:v>
                </c:pt>
                <c:pt idx="1">
                  <c:v>45173</c:v>
                </c:pt>
                <c:pt idx="2">
                  <c:v>45174</c:v>
                </c:pt>
                <c:pt idx="3">
                  <c:v>45175</c:v>
                </c:pt>
                <c:pt idx="4">
                  <c:v>45176</c:v>
                </c:pt>
                <c:pt idx="5">
                  <c:v>45177</c:v>
                </c:pt>
                <c:pt idx="6">
                  <c:v>45180</c:v>
                </c:pt>
                <c:pt idx="7">
                  <c:v>45181</c:v>
                </c:pt>
                <c:pt idx="8">
                  <c:v>45182</c:v>
                </c:pt>
                <c:pt idx="9">
                  <c:v>45183</c:v>
                </c:pt>
                <c:pt idx="10">
                  <c:v>45184</c:v>
                </c:pt>
                <c:pt idx="11">
                  <c:v>45187</c:v>
                </c:pt>
                <c:pt idx="12">
                  <c:v>45188</c:v>
                </c:pt>
                <c:pt idx="13">
                  <c:v>45189</c:v>
                </c:pt>
                <c:pt idx="14">
                  <c:v>45190</c:v>
                </c:pt>
                <c:pt idx="15">
                  <c:v>45191</c:v>
                </c:pt>
                <c:pt idx="16">
                  <c:v>45194</c:v>
                </c:pt>
                <c:pt idx="17">
                  <c:v>45195</c:v>
                </c:pt>
                <c:pt idx="18">
                  <c:v>45196</c:v>
                </c:pt>
                <c:pt idx="19">
                  <c:v>45197</c:v>
                </c:pt>
                <c:pt idx="20">
                  <c:v>45198</c:v>
                </c:pt>
              </c:numCache>
            </c:numRef>
          </c:cat>
          <c:val>
            <c:numRef>
              <c:f>Graphs!$B$99:$V$99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C-4881-861F-2B0EA46F13EA}"/>
            </c:ext>
          </c:extLst>
        </c:ser>
        <c:ser>
          <c:idx val="4"/>
          <c:order val="1"/>
          <c:tx>
            <c:strRef>
              <c:f>Graphs!$A$100</c:f>
              <c:strCache>
                <c:ptCount val="1"/>
                <c:pt idx="0">
                  <c:v>Target : Claims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numRef>
              <c:f>Graphs!$B$97:$V$97</c:f>
              <c:numCache>
                <c:formatCode>d\-mmm</c:formatCode>
                <c:ptCount val="21"/>
                <c:pt idx="0">
                  <c:v>45170</c:v>
                </c:pt>
                <c:pt idx="1">
                  <c:v>45173</c:v>
                </c:pt>
                <c:pt idx="2">
                  <c:v>45174</c:v>
                </c:pt>
                <c:pt idx="3">
                  <c:v>45175</c:v>
                </c:pt>
                <c:pt idx="4">
                  <c:v>45176</c:v>
                </c:pt>
                <c:pt idx="5">
                  <c:v>45177</c:v>
                </c:pt>
                <c:pt idx="6">
                  <c:v>45180</c:v>
                </c:pt>
                <c:pt idx="7">
                  <c:v>45181</c:v>
                </c:pt>
                <c:pt idx="8">
                  <c:v>45182</c:v>
                </c:pt>
                <c:pt idx="9">
                  <c:v>45183</c:v>
                </c:pt>
                <c:pt idx="10">
                  <c:v>45184</c:v>
                </c:pt>
                <c:pt idx="11">
                  <c:v>45187</c:v>
                </c:pt>
                <c:pt idx="12">
                  <c:v>45188</c:v>
                </c:pt>
                <c:pt idx="13">
                  <c:v>45189</c:v>
                </c:pt>
                <c:pt idx="14">
                  <c:v>45190</c:v>
                </c:pt>
                <c:pt idx="15">
                  <c:v>45191</c:v>
                </c:pt>
                <c:pt idx="16">
                  <c:v>45194</c:v>
                </c:pt>
                <c:pt idx="17">
                  <c:v>45195</c:v>
                </c:pt>
                <c:pt idx="18">
                  <c:v>45196</c:v>
                </c:pt>
                <c:pt idx="19">
                  <c:v>45197</c:v>
                </c:pt>
                <c:pt idx="20">
                  <c:v>45198</c:v>
                </c:pt>
              </c:numCache>
            </c:numRef>
          </c:cat>
          <c:val>
            <c:numRef>
              <c:f>Graphs!$B$100:$V$100</c:f>
              <c:numCache>
                <c:formatCode>0.00</c:formatCode>
                <c:ptCount val="21"/>
                <c:pt idx="0">
                  <c:v>20903.692662667279</c:v>
                </c:pt>
                <c:pt idx="1">
                  <c:v>20903.692662667279</c:v>
                </c:pt>
                <c:pt idx="2">
                  <c:v>20903.692662667279</c:v>
                </c:pt>
                <c:pt idx="3">
                  <c:v>20903.692662667279</c:v>
                </c:pt>
                <c:pt idx="4">
                  <c:v>20903.692662667279</c:v>
                </c:pt>
                <c:pt idx="5">
                  <c:v>20903.692662667279</c:v>
                </c:pt>
                <c:pt idx="6">
                  <c:v>20903.692662667279</c:v>
                </c:pt>
                <c:pt idx="7">
                  <c:v>20903.692662667279</c:v>
                </c:pt>
                <c:pt idx="8">
                  <c:v>20903.692662667279</c:v>
                </c:pt>
                <c:pt idx="9">
                  <c:v>20903.692662667279</c:v>
                </c:pt>
                <c:pt idx="10">
                  <c:v>20903.692662667279</c:v>
                </c:pt>
                <c:pt idx="11">
                  <c:v>20903.692662667279</c:v>
                </c:pt>
                <c:pt idx="12">
                  <c:v>20903.692662667279</c:v>
                </c:pt>
                <c:pt idx="13">
                  <c:v>20903.692662667279</c:v>
                </c:pt>
                <c:pt idx="14">
                  <c:v>20903.692662667279</c:v>
                </c:pt>
                <c:pt idx="15">
                  <c:v>20903.692662667279</c:v>
                </c:pt>
                <c:pt idx="16">
                  <c:v>20903.692662667279</c:v>
                </c:pt>
                <c:pt idx="17">
                  <c:v>20903.692662667279</c:v>
                </c:pt>
                <c:pt idx="18">
                  <c:v>20903.692662667279</c:v>
                </c:pt>
                <c:pt idx="19">
                  <c:v>20903.692662667279</c:v>
                </c:pt>
                <c:pt idx="20">
                  <c:v>20903.692662667279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C-4881-861F-2B0EA46F13EA}"/>
            </c:ext>
          </c:extLst>
        </c:ser>
        <c:ser>
          <c:idx val="5"/>
          <c:order val="2"/>
          <c:tx>
            <c:strRef>
              <c:f>Graphs!$A$101</c:f>
              <c:strCache>
                <c:ptCount val="1"/>
                <c:pt idx="0">
                  <c:v>Claim value tracker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numRef>
              <c:f>Graphs!$B$97:$V$97</c:f>
              <c:numCache>
                <c:formatCode>d\-mmm</c:formatCode>
                <c:ptCount val="21"/>
                <c:pt idx="0">
                  <c:v>45170</c:v>
                </c:pt>
                <c:pt idx="1">
                  <c:v>45173</c:v>
                </c:pt>
                <c:pt idx="2">
                  <c:v>45174</c:v>
                </c:pt>
                <c:pt idx="3">
                  <c:v>45175</c:v>
                </c:pt>
                <c:pt idx="4">
                  <c:v>45176</c:v>
                </c:pt>
                <c:pt idx="5">
                  <c:v>45177</c:v>
                </c:pt>
                <c:pt idx="6">
                  <c:v>45180</c:v>
                </c:pt>
                <c:pt idx="7">
                  <c:v>45181</c:v>
                </c:pt>
                <c:pt idx="8">
                  <c:v>45182</c:v>
                </c:pt>
                <c:pt idx="9">
                  <c:v>45183</c:v>
                </c:pt>
                <c:pt idx="10">
                  <c:v>45184</c:v>
                </c:pt>
                <c:pt idx="11">
                  <c:v>45187</c:v>
                </c:pt>
                <c:pt idx="12">
                  <c:v>45188</c:v>
                </c:pt>
                <c:pt idx="13">
                  <c:v>45189</c:v>
                </c:pt>
                <c:pt idx="14">
                  <c:v>45190</c:v>
                </c:pt>
                <c:pt idx="15">
                  <c:v>45191</c:v>
                </c:pt>
                <c:pt idx="16">
                  <c:v>45194</c:v>
                </c:pt>
                <c:pt idx="17">
                  <c:v>45195</c:v>
                </c:pt>
                <c:pt idx="18">
                  <c:v>45196</c:v>
                </c:pt>
                <c:pt idx="19">
                  <c:v>45197</c:v>
                </c:pt>
                <c:pt idx="20">
                  <c:v>45198</c:v>
                </c:pt>
              </c:numCache>
            </c:numRef>
          </c:cat>
          <c:val>
            <c:numRef>
              <c:f>Graphs!$B$101:$V$101</c:f>
              <c:numCache>
                <c:formatCode>0.00</c:formatCode>
                <c:ptCount val="21"/>
                <c:pt idx="0">
                  <c:v>995.41393631748952</c:v>
                </c:pt>
                <c:pt idx="1">
                  <c:v>1990.827872634979</c:v>
                </c:pt>
                <c:pt idx="2">
                  <c:v>2986.2418089524685</c:v>
                </c:pt>
                <c:pt idx="3">
                  <c:v>3981.6557452699581</c:v>
                </c:pt>
                <c:pt idx="4">
                  <c:v>4977.0696815874471</c:v>
                </c:pt>
                <c:pt idx="5">
                  <c:v>5972.4836179049362</c:v>
                </c:pt>
                <c:pt idx="6">
                  <c:v>6967.8975542224252</c:v>
                </c:pt>
                <c:pt idx="7">
                  <c:v>7963.3114905399143</c:v>
                </c:pt>
                <c:pt idx="8">
                  <c:v>8958.7254268574034</c:v>
                </c:pt>
                <c:pt idx="9">
                  <c:v>9954.1393631748924</c:v>
                </c:pt>
                <c:pt idx="10">
                  <c:v>10949.553299492381</c:v>
                </c:pt>
                <c:pt idx="11">
                  <c:v>11944.967235809871</c:v>
                </c:pt>
                <c:pt idx="12">
                  <c:v>12940.38117212736</c:v>
                </c:pt>
                <c:pt idx="13">
                  <c:v>13935.795108444849</c:v>
                </c:pt>
                <c:pt idx="14">
                  <c:v>14931.209044762338</c:v>
                </c:pt>
                <c:pt idx="15">
                  <c:v>15926.622981079827</c:v>
                </c:pt>
                <c:pt idx="16">
                  <c:v>16922.036917397316</c:v>
                </c:pt>
                <c:pt idx="17">
                  <c:v>17917.450853714807</c:v>
                </c:pt>
                <c:pt idx="18">
                  <c:v>18912.864790032298</c:v>
                </c:pt>
                <c:pt idx="19">
                  <c:v>19908.278726349788</c:v>
                </c:pt>
                <c:pt idx="20">
                  <c:v>20903.692662667279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DC-4881-861F-2B0EA46F1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437264"/>
        <c:axId val="1"/>
      </c:lineChart>
      <c:dateAx>
        <c:axId val="1608437264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084372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1733550</xdr:colOff>
      <xdr:row>8</xdr:row>
      <xdr:rowOff>190500</xdr:rowOff>
    </xdr:from>
    <xdr:to>
      <xdr:col>21</xdr:col>
      <xdr:colOff>685800</xdr:colOff>
      <xdr:row>34</xdr:row>
      <xdr:rowOff>0</xdr:rowOff>
    </xdr:to>
    <xdr:graphicFrame macro="">
      <xdr:nvGraphicFramePr>
        <xdr:cNvPr id="15011852" name="Chart 1">
          <a:extLst>
            <a:ext uri="{FF2B5EF4-FFF2-40B4-BE49-F238E27FC236}">
              <a16:creationId xmlns:a16="http://schemas.microsoft.com/office/drawing/2014/main" id="{F15E85B1-AC22-49E6-9750-E2AF775376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36</xdr:row>
      <xdr:rowOff>9525</xdr:rowOff>
    </xdr:from>
    <xdr:to>
      <xdr:col>22</xdr:col>
      <xdr:colOff>0</xdr:colOff>
      <xdr:row>60</xdr:row>
      <xdr:rowOff>180975</xdr:rowOff>
    </xdr:to>
    <xdr:graphicFrame macro="">
      <xdr:nvGraphicFramePr>
        <xdr:cNvPr id="15011853" name="Chart 2">
          <a:extLst>
            <a:ext uri="{FF2B5EF4-FFF2-40B4-BE49-F238E27FC236}">
              <a16:creationId xmlns:a16="http://schemas.microsoft.com/office/drawing/2014/main" id="{25C39B4E-4371-4561-B8D4-0FB9B93A2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1724025</xdr:colOff>
      <xdr:row>70</xdr:row>
      <xdr:rowOff>19050</xdr:rowOff>
    </xdr:from>
    <xdr:to>
      <xdr:col>21</xdr:col>
      <xdr:colOff>685800</xdr:colOff>
      <xdr:row>93</xdr:row>
      <xdr:rowOff>180975</xdr:rowOff>
    </xdr:to>
    <xdr:graphicFrame macro="">
      <xdr:nvGraphicFramePr>
        <xdr:cNvPr id="15011854" name="Chart 3">
          <a:extLst>
            <a:ext uri="{FF2B5EF4-FFF2-40B4-BE49-F238E27FC236}">
              <a16:creationId xmlns:a16="http://schemas.microsoft.com/office/drawing/2014/main" id="{E1A14A47-00D3-4A49-9C13-C58AA5AB7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101</xdr:row>
      <xdr:rowOff>180975</xdr:rowOff>
    </xdr:from>
    <xdr:to>
      <xdr:col>22</xdr:col>
      <xdr:colOff>0</xdr:colOff>
      <xdr:row>122</xdr:row>
      <xdr:rowOff>104775</xdr:rowOff>
    </xdr:to>
    <xdr:graphicFrame macro="">
      <xdr:nvGraphicFramePr>
        <xdr:cNvPr id="15011855" name="Chart 3">
          <a:extLst>
            <a:ext uri="{FF2B5EF4-FFF2-40B4-BE49-F238E27FC236}">
              <a16:creationId xmlns:a16="http://schemas.microsoft.com/office/drawing/2014/main" id="{0A9BF7CB-A650-46DC-9EDA-704600EC6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E29"/>
  <sheetViews>
    <sheetView tabSelected="1" zoomScaleNormal="100" workbookViewId="0">
      <pane xSplit="1" topLeftCell="B1" activePane="topRight" state="frozen"/>
      <selection pane="topRight" activeCell="AI17" sqref="AI17"/>
    </sheetView>
  </sheetViews>
  <sheetFormatPr defaultRowHeight="14.4" x14ac:dyDescent="0.3"/>
  <cols>
    <col min="1" max="1" width="7.44140625" bestFit="1" customWidth="1"/>
    <col min="2" max="109" width="9.5546875" customWidth="1"/>
  </cols>
  <sheetData>
    <row r="1" spans="1:109" ht="18" x14ac:dyDescent="0.35">
      <c r="A1" s="73" t="s">
        <v>1</v>
      </c>
      <c r="B1" s="56" t="s">
        <v>5</v>
      </c>
      <c r="C1" s="56"/>
      <c r="D1" s="57"/>
      <c r="E1" s="58"/>
      <c r="F1" s="58"/>
      <c r="G1" s="58"/>
      <c r="H1" s="55" t="s">
        <v>4</v>
      </c>
      <c r="I1" s="56"/>
      <c r="J1" s="57"/>
      <c r="K1" s="58"/>
      <c r="L1" s="58"/>
      <c r="M1" s="59"/>
      <c r="N1" s="55" t="s">
        <v>8</v>
      </c>
      <c r="O1" s="56"/>
      <c r="P1" s="57"/>
      <c r="Q1" s="58"/>
      <c r="R1" s="58"/>
      <c r="S1" s="59"/>
      <c r="T1" s="55" t="s">
        <v>16</v>
      </c>
      <c r="U1" s="56"/>
      <c r="V1" s="57"/>
      <c r="W1" s="58"/>
      <c r="X1" s="58"/>
      <c r="Y1" s="58"/>
      <c r="Z1" s="58"/>
      <c r="AA1" s="58"/>
      <c r="AB1" s="58"/>
      <c r="AC1" s="59"/>
      <c r="AD1" s="55" t="s">
        <v>15</v>
      </c>
      <c r="AE1" s="56"/>
      <c r="AF1" s="57"/>
      <c r="AG1" s="58"/>
      <c r="AH1" s="58"/>
      <c r="AI1" s="58"/>
      <c r="AJ1" s="58"/>
      <c r="AK1" s="58"/>
      <c r="AL1" s="58"/>
      <c r="AM1" s="59"/>
      <c r="AN1" s="55" t="s">
        <v>14</v>
      </c>
      <c r="AO1" s="56"/>
      <c r="AP1" s="57"/>
      <c r="AQ1" s="58"/>
      <c r="AR1" s="58"/>
      <c r="AS1" s="58"/>
      <c r="AT1" s="58"/>
      <c r="AU1" s="58"/>
      <c r="AV1" s="58"/>
      <c r="AW1" s="59"/>
      <c r="AX1" s="55" t="s">
        <v>13</v>
      </c>
      <c r="AY1" s="56"/>
      <c r="AZ1" s="57"/>
      <c r="BA1" s="58"/>
      <c r="BB1" s="58"/>
      <c r="BC1" s="58"/>
      <c r="BD1" s="58"/>
      <c r="BE1" s="58"/>
      <c r="BF1" s="58"/>
      <c r="BG1" s="59"/>
      <c r="BH1" s="55" t="s">
        <v>27</v>
      </c>
      <c r="BI1" s="56"/>
      <c r="BJ1" s="57"/>
      <c r="BK1" s="58"/>
      <c r="BL1" s="58"/>
      <c r="BM1" s="58"/>
      <c r="BN1" s="58"/>
      <c r="BO1" s="58"/>
      <c r="BP1" s="58"/>
      <c r="BQ1" s="59"/>
      <c r="BR1" s="55" t="s">
        <v>28</v>
      </c>
      <c r="BS1" s="56"/>
      <c r="BT1" s="57"/>
      <c r="BU1" s="58"/>
      <c r="BV1" s="58"/>
      <c r="BW1" s="58"/>
      <c r="BX1" s="58"/>
      <c r="BY1" s="58"/>
      <c r="BZ1" s="58"/>
      <c r="CA1" s="59"/>
      <c r="CB1" s="55" t="s">
        <v>29</v>
      </c>
      <c r="CC1" s="56"/>
      <c r="CD1" s="57"/>
      <c r="CE1" s="58"/>
      <c r="CF1" s="58"/>
      <c r="CG1" s="58"/>
      <c r="CH1" s="58"/>
      <c r="CI1" s="58"/>
      <c r="CJ1" s="58"/>
      <c r="CK1" s="59"/>
      <c r="CL1" s="55" t="s">
        <v>12</v>
      </c>
      <c r="CM1" s="56"/>
      <c r="CN1" s="57"/>
      <c r="CO1" s="58"/>
      <c r="CP1" s="58"/>
      <c r="CQ1" s="58"/>
      <c r="CR1" s="58"/>
      <c r="CS1" s="58"/>
      <c r="CT1" s="58"/>
      <c r="CU1" s="59"/>
      <c r="CV1" s="55" t="s">
        <v>11</v>
      </c>
      <c r="CW1" s="56"/>
      <c r="CX1" s="57"/>
      <c r="CY1" s="58"/>
      <c r="CZ1" s="58"/>
      <c r="DA1" s="58"/>
      <c r="DB1" s="58"/>
      <c r="DC1" s="58"/>
      <c r="DD1" s="58"/>
      <c r="DE1" s="79"/>
    </row>
    <row r="2" spans="1:109" x14ac:dyDescent="0.3">
      <c r="A2" s="74"/>
      <c r="B2" s="60" t="s">
        <v>0</v>
      </c>
      <c r="C2" s="61"/>
      <c r="D2" s="62" t="s">
        <v>2</v>
      </c>
      <c r="E2" s="61"/>
      <c r="F2" s="62" t="s">
        <v>3</v>
      </c>
      <c r="G2" s="63"/>
      <c r="H2" s="60" t="s">
        <v>0</v>
      </c>
      <c r="I2" s="61"/>
      <c r="J2" s="62" t="s">
        <v>2</v>
      </c>
      <c r="K2" s="61"/>
      <c r="L2" s="62" t="s">
        <v>3</v>
      </c>
      <c r="M2" s="64"/>
      <c r="N2" s="60" t="s">
        <v>0</v>
      </c>
      <c r="O2" s="61"/>
      <c r="P2" s="62" t="s">
        <v>2</v>
      </c>
      <c r="Q2" s="61"/>
      <c r="R2" s="62" t="s">
        <v>3</v>
      </c>
      <c r="S2" s="64"/>
      <c r="T2" s="60" t="s">
        <v>0</v>
      </c>
      <c r="U2" s="61"/>
      <c r="V2" s="62" t="s">
        <v>2</v>
      </c>
      <c r="W2" s="61"/>
      <c r="X2" s="62" t="s">
        <v>3</v>
      </c>
      <c r="Y2" s="61"/>
      <c r="Z2" s="62" t="s">
        <v>10</v>
      </c>
      <c r="AA2" s="63"/>
      <c r="AB2" s="63"/>
      <c r="AC2" s="64"/>
      <c r="AD2" s="60" t="s">
        <v>0</v>
      </c>
      <c r="AE2" s="61"/>
      <c r="AF2" s="62" t="s">
        <v>2</v>
      </c>
      <c r="AG2" s="61"/>
      <c r="AH2" s="62" t="s">
        <v>3</v>
      </c>
      <c r="AI2" s="61"/>
      <c r="AJ2" s="62" t="s">
        <v>10</v>
      </c>
      <c r="AK2" s="63"/>
      <c r="AL2" s="63"/>
      <c r="AM2" s="64"/>
      <c r="AN2" s="60" t="s">
        <v>0</v>
      </c>
      <c r="AO2" s="61"/>
      <c r="AP2" s="62" t="s">
        <v>2</v>
      </c>
      <c r="AQ2" s="61"/>
      <c r="AR2" s="62" t="s">
        <v>3</v>
      </c>
      <c r="AS2" s="61"/>
      <c r="AT2" s="62" t="s">
        <v>10</v>
      </c>
      <c r="AU2" s="63"/>
      <c r="AV2" s="63"/>
      <c r="AW2" s="64"/>
      <c r="AX2" s="60" t="s">
        <v>0</v>
      </c>
      <c r="AY2" s="61"/>
      <c r="AZ2" s="62" t="s">
        <v>2</v>
      </c>
      <c r="BA2" s="61"/>
      <c r="BB2" s="62" t="s">
        <v>3</v>
      </c>
      <c r="BC2" s="61"/>
      <c r="BD2" s="62" t="s">
        <v>10</v>
      </c>
      <c r="BE2" s="63"/>
      <c r="BF2" s="63"/>
      <c r="BG2" s="64"/>
      <c r="BH2" s="60" t="s">
        <v>0</v>
      </c>
      <c r="BI2" s="61"/>
      <c r="BJ2" s="62" t="s">
        <v>2</v>
      </c>
      <c r="BK2" s="61"/>
      <c r="BL2" s="62" t="s">
        <v>3</v>
      </c>
      <c r="BM2" s="61"/>
      <c r="BN2" s="62" t="s">
        <v>10</v>
      </c>
      <c r="BO2" s="63"/>
      <c r="BP2" s="63"/>
      <c r="BQ2" s="64"/>
      <c r="BR2" s="60" t="s">
        <v>0</v>
      </c>
      <c r="BS2" s="61"/>
      <c r="BT2" s="62" t="s">
        <v>2</v>
      </c>
      <c r="BU2" s="61"/>
      <c r="BV2" s="62" t="s">
        <v>3</v>
      </c>
      <c r="BW2" s="61"/>
      <c r="BX2" s="62" t="s">
        <v>10</v>
      </c>
      <c r="BY2" s="63"/>
      <c r="BZ2" s="63"/>
      <c r="CA2" s="64"/>
      <c r="CB2" s="60" t="s">
        <v>0</v>
      </c>
      <c r="CC2" s="61"/>
      <c r="CD2" s="62" t="s">
        <v>2</v>
      </c>
      <c r="CE2" s="61"/>
      <c r="CF2" s="62" t="s">
        <v>3</v>
      </c>
      <c r="CG2" s="61"/>
      <c r="CH2" s="62" t="s">
        <v>10</v>
      </c>
      <c r="CI2" s="63"/>
      <c r="CJ2" s="63"/>
      <c r="CK2" s="64"/>
      <c r="CL2" s="60" t="s">
        <v>0</v>
      </c>
      <c r="CM2" s="61"/>
      <c r="CN2" s="62" t="s">
        <v>2</v>
      </c>
      <c r="CO2" s="61"/>
      <c r="CP2" s="62" t="s">
        <v>3</v>
      </c>
      <c r="CQ2" s="61"/>
      <c r="CR2" s="62" t="s">
        <v>10</v>
      </c>
      <c r="CS2" s="63"/>
      <c r="CT2" s="63"/>
      <c r="CU2" s="64"/>
      <c r="CV2" s="60" t="s">
        <v>0</v>
      </c>
      <c r="CW2" s="61"/>
      <c r="CX2" s="62" t="s">
        <v>2</v>
      </c>
      <c r="CY2" s="61"/>
      <c r="CZ2" s="62" t="s">
        <v>3</v>
      </c>
      <c r="DA2" s="61"/>
      <c r="DB2" s="62" t="s">
        <v>10</v>
      </c>
      <c r="DC2" s="63"/>
      <c r="DD2" s="63"/>
      <c r="DE2" s="80"/>
    </row>
    <row r="3" spans="1:109" x14ac:dyDescent="0.3">
      <c r="A3" s="74"/>
      <c r="B3" s="67" t="s">
        <v>7</v>
      </c>
      <c r="C3" s="65" t="s">
        <v>6</v>
      </c>
      <c r="D3" s="65" t="s">
        <v>7</v>
      </c>
      <c r="E3" s="65" t="s">
        <v>6</v>
      </c>
      <c r="F3" s="65" t="s">
        <v>7</v>
      </c>
      <c r="G3" s="76" t="s">
        <v>6</v>
      </c>
      <c r="H3" s="67" t="s">
        <v>7</v>
      </c>
      <c r="I3" s="65" t="s">
        <v>6</v>
      </c>
      <c r="J3" s="65" t="s">
        <v>7</v>
      </c>
      <c r="K3" s="65" t="s">
        <v>6</v>
      </c>
      <c r="L3" s="65" t="s">
        <v>7</v>
      </c>
      <c r="M3" s="69" t="s">
        <v>6</v>
      </c>
      <c r="N3" s="71" t="s">
        <v>7</v>
      </c>
      <c r="O3" s="65" t="s">
        <v>6</v>
      </c>
      <c r="P3" s="65" t="s">
        <v>7</v>
      </c>
      <c r="Q3" s="65" t="s">
        <v>6</v>
      </c>
      <c r="R3" s="65" t="s">
        <v>7</v>
      </c>
      <c r="S3" s="69" t="s">
        <v>6</v>
      </c>
      <c r="T3" s="67" t="s">
        <v>7</v>
      </c>
      <c r="U3" s="65" t="s">
        <v>6</v>
      </c>
      <c r="V3" s="65" t="s">
        <v>7</v>
      </c>
      <c r="W3" s="65" t="s">
        <v>6</v>
      </c>
      <c r="X3" s="65" t="s">
        <v>9</v>
      </c>
      <c r="Y3" s="65" t="s">
        <v>6</v>
      </c>
      <c r="Z3" s="62" t="s">
        <v>2</v>
      </c>
      <c r="AA3" s="61"/>
      <c r="AB3" s="62" t="s">
        <v>3</v>
      </c>
      <c r="AC3" s="64"/>
      <c r="AD3" s="67" t="s">
        <v>7</v>
      </c>
      <c r="AE3" s="65" t="s">
        <v>6</v>
      </c>
      <c r="AF3" s="65" t="s">
        <v>7</v>
      </c>
      <c r="AG3" s="65" t="s">
        <v>6</v>
      </c>
      <c r="AH3" s="65" t="s">
        <v>9</v>
      </c>
      <c r="AI3" s="65" t="s">
        <v>6</v>
      </c>
      <c r="AJ3" s="62" t="s">
        <v>2</v>
      </c>
      <c r="AK3" s="61"/>
      <c r="AL3" s="62" t="s">
        <v>3</v>
      </c>
      <c r="AM3" s="64"/>
      <c r="AN3" s="67" t="s">
        <v>7</v>
      </c>
      <c r="AO3" s="65" t="s">
        <v>6</v>
      </c>
      <c r="AP3" s="65" t="s">
        <v>7</v>
      </c>
      <c r="AQ3" s="65" t="s">
        <v>6</v>
      </c>
      <c r="AR3" s="65" t="s">
        <v>9</v>
      </c>
      <c r="AS3" s="65" t="s">
        <v>6</v>
      </c>
      <c r="AT3" s="62" t="s">
        <v>2</v>
      </c>
      <c r="AU3" s="61"/>
      <c r="AV3" s="62" t="s">
        <v>3</v>
      </c>
      <c r="AW3" s="64"/>
      <c r="AX3" s="67" t="s">
        <v>7</v>
      </c>
      <c r="AY3" s="65" t="s">
        <v>6</v>
      </c>
      <c r="AZ3" s="65" t="s">
        <v>7</v>
      </c>
      <c r="BA3" s="65" t="s">
        <v>6</v>
      </c>
      <c r="BB3" s="65" t="s">
        <v>9</v>
      </c>
      <c r="BC3" s="65" t="s">
        <v>6</v>
      </c>
      <c r="BD3" s="62" t="s">
        <v>2</v>
      </c>
      <c r="BE3" s="61"/>
      <c r="BF3" s="62" t="s">
        <v>3</v>
      </c>
      <c r="BG3" s="64"/>
      <c r="BH3" s="67" t="s">
        <v>7</v>
      </c>
      <c r="BI3" s="65" t="s">
        <v>6</v>
      </c>
      <c r="BJ3" s="65" t="s">
        <v>7</v>
      </c>
      <c r="BK3" s="65" t="s">
        <v>6</v>
      </c>
      <c r="BL3" s="65" t="s">
        <v>9</v>
      </c>
      <c r="BM3" s="65" t="s">
        <v>6</v>
      </c>
      <c r="BN3" s="62" t="s">
        <v>2</v>
      </c>
      <c r="BO3" s="61"/>
      <c r="BP3" s="62" t="s">
        <v>3</v>
      </c>
      <c r="BQ3" s="64"/>
      <c r="BR3" s="67" t="s">
        <v>7</v>
      </c>
      <c r="BS3" s="65" t="s">
        <v>6</v>
      </c>
      <c r="BT3" s="65" t="s">
        <v>7</v>
      </c>
      <c r="BU3" s="65" t="s">
        <v>6</v>
      </c>
      <c r="BV3" s="65" t="s">
        <v>9</v>
      </c>
      <c r="BW3" s="65" t="s">
        <v>6</v>
      </c>
      <c r="BX3" s="62" t="s">
        <v>2</v>
      </c>
      <c r="BY3" s="61"/>
      <c r="BZ3" s="62" t="s">
        <v>3</v>
      </c>
      <c r="CA3" s="64"/>
      <c r="CB3" s="67" t="s">
        <v>7</v>
      </c>
      <c r="CC3" s="65" t="s">
        <v>6</v>
      </c>
      <c r="CD3" s="65" t="s">
        <v>7</v>
      </c>
      <c r="CE3" s="65" t="s">
        <v>6</v>
      </c>
      <c r="CF3" s="65" t="s">
        <v>9</v>
      </c>
      <c r="CG3" s="65" t="s">
        <v>6</v>
      </c>
      <c r="CH3" s="62" t="s">
        <v>2</v>
      </c>
      <c r="CI3" s="61"/>
      <c r="CJ3" s="62" t="s">
        <v>3</v>
      </c>
      <c r="CK3" s="64"/>
      <c r="CL3" s="67" t="s">
        <v>7</v>
      </c>
      <c r="CM3" s="65" t="s">
        <v>6</v>
      </c>
      <c r="CN3" s="65" t="s">
        <v>7</v>
      </c>
      <c r="CO3" s="65" t="s">
        <v>6</v>
      </c>
      <c r="CP3" s="65" t="s">
        <v>9</v>
      </c>
      <c r="CQ3" s="65" t="s">
        <v>6</v>
      </c>
      <c r="CR3" s="62" t="s">
        <v>2</v>
      </c>
      <c r="CS3" s="61"/>
      <c r="CT3" s="62" t="s">
        <v>3</v>
      </c>
      <c r="CU3" s="64"/>
      <c r="CV3" s="67" t="s">
        <v>7</v>
      </c>
      <c r="CW3" s="65" t="s">
        <v>6</v>
      </c>
      <c r="CX3" s="65" t="s">
        <v>7</v>
      </c>
      <c r="CY3" s="65" t="s">
        <v>6</v>
      </c>
      <c r="CZ3" s="65" t="s">
        <v>9</v>
      </c>
      <c r="DA3" s="65" t="s">
        <v>6</v>
      </c>
      <c r="DB3" s="62" t="s">
        <v>2</v>
      </c>
      <c r="DC3" s="61"/>
      <c r="DD3" s="62" t="s">
        <v>3</v>
      </c>
      <c r="DE3" s="80"/>
    </row>
    <row r="4" spans="1:109" ht="15" thickBot="1" x14ac:dyDescent="0.35">
      <c r="A4" s="75"/>
      <c r="B4" s="68"/>
      <c r="C4" s="66"/>
      <c r="D4" s="66"/>
      <c r="E4" s="66"/>
      <c r="F4" s="66"/>
      <c r="G4" s="77"/>
      <c r="H4" s="78"/>
      <c r="I4" s="66"/>
      <c r="J4" s="66"/>
      <c r="K4" s="66"/>
      <c r="L4" s="66"/>
      <c r="M4" s="70"/>
      <c r="N4" s="72"/>
      <c r="O4" s="66"/>
      <c r="P4" s="66"/>
      <c r="Q4" s="66"/>
      <c r="R4" s="66"/>
      <c r="S4" s="70"/>
      <c r="T4" s="68"/>
      <c r="U4" s="66"/>
      <c r="V4" s="66"/>
      <c r="W4" s="66"/>
      <c r="X4" s="66"/>
      <c r="Y4" s="66"/>
      <c r="Z4" s="10" t="s">
        <v>9</v>
      </c>
      <c r="AA4" s="10" t="s">
        <v>6</v>
      </c>
      <c r="AB4" s="10" t="s">
        <v>9</v>
      </c>
      <c r="AC4" s="11" t="s">
        <v>6</v>
      </c>
      <c r="AD4" s="68"/>
      <c r="AE4" s="66"/>
      <c r="AF4" s="66"/>
      <c r="AG4" s="66"/>
      <c r="AH4" s="66"/>
      <c r="AI4" s="66"/>
      <c r="AJ4" s="10" t="s">
        <v>9</v>
      </c>
      <c r="AK4" s="10" t="s">
        <v>6</v>
      </c>
      <c r="AL4" s="10" t="s">
        <v>9</v>
      </c>
      <c r="AM4" s="11" t="s">
        <v>6</v>
      </c>
      <c r="AN4" s="68"/>
      <c r="AO4" s="66"/>
      <c r="AP4" s="66"/>
      <c r="AQ4" s="66"/>
      <c r="AR4" s="66"/>
      <c r="AS4" s="66"/>
      <c r="AT4" s="10" t="s">
        <v>9</v>
      </c>
      <c r="AU4" s="10" t="s">
        <v>6</v>
      </c>
      <c r="AV4" s="10" t="s">
        <v>9</v>
      </c>
      <c r="AW4" s="11" t="s">
        <v>6</v>
      </c>
      <c r="AX4" s="68"/>
      <c r="AY4" s="66"/>
      <c r="AZ4" s="66"/>
      <c r="BA4" s="66"/>
      <c r="BB4" s="66"/>
      <c r="BC4" s="66"/>
      <c r="BD4" s="10" t="s">
        <v>9</v>
      </c>
      <c r="BE4" s="10" t="s">
        <v>6</v>
      </c>
      <c r="BF4" s="10" t="s">
        <v>9</v>
      </c>
      <c r="BG4" s="11" t="s">
        <v>6</v>
      </c>
      <c r="BH4" s="68"/>
      <c r="BI4" s="66"/>
      <c r="BJ4" s="66"/>
      <c r="BK4" s="66"/>
      <c r="BL4" s="66"/>
      <c r="BM4" s="66"/>
      <c r="BN4" s="10" t="s">
        <v>9</v>
      </c>
      <c r="BO4" s="10" t="s">
        <v>6</v>
      </c>
      <c r="BP4" s="10" t="s">
        <v>9</v>
      </c>
      <c r="BQ4" s="11" t="s">
        <v>6</v>
      </c>
      <c r="BR4" s="68"/>
      <c r="BS4" s="66"/>
      <c r="BT4" s="66"/>
      <c r="BU4" s="66"/>
      <c r="BV4" s="66"/>
      <c r="BW4" s="66"/>
      <c r="BX4" s="10" t="s">
        <v>9</v>
      </c>
      <c r="BY4" s="10" t="s">
        <v>6</v>
      </c>
      <c r="BZ4" s="10" t="s">
        <v>9</v>
      </c>
      <c r="CA4" s="11" t="s">
        <v>6</v>
      </c>
      <c r="CB4" s="68"/>
      <c r="CC4" s="66"/>
      <c r="CD4" s="66"/>
      <c r="CE4" s="66"/>
      <c r="CF4" s="66"/>
      <c r="CG4" s="66"/>
      <c r="CH4" s="10" t="s">
        <v>9</v>
      </c>
      <c r="CI4" s="10" t="s">
        <v>6</v>
      </c>
      <c r="CJ4" s="10" t="s">
        <v>9</v>
      </c>
      <c r="CK4" s="11" t="s">
        <v>6</v>
      </c>
      <c r="CL4" s="68"/>
      <c r="CM4" s="66"/>
      <c r="CN4" s="66"/>
      <c r="CO4" s="66"/>
      <c r="CP4" s="66"/>
      <c r="CQ4" s="66"/>
      <c r="CR4" s="10" t="s">
        <v>9</v>
      </c>
      <c r="CS4" s="10" t="s">
        <v>6</v>
      </c>
      <c r="CT4" s="10" t="s">
        <v>9</v>
      </c>
      <c r="CU4" s="11" t="s">
        <v>6</v>
      </c>
      <c r="CV4" s="68"/>
      <c r="CW4" s="66"/>
      <c r="CX4" s="66"/>
      <c r="CY4" s="66"/>
      <c r="CZ4" s="66"/>
      <c r="DA4" s="66"/>
      <c r="DB4" s="10" t="s">
        <v>9</v>
      </c>
      <c r="DC4" s="10" t="s">
        <v>6</v>
      </c>
      <c r="DD4" s="10" t="s">
        <v>9</v>
      </c>
      <c r="DE4" s="12" t="s">
        <v>6</v>
      </c>
    </row>
    <row r="5" spans="1:109" ht="15" thickBot="1" x14ac:dyDescent="0.35">
      <c r="A5" s="13">
        <v>45170</v>
      </c>
      <c r="B5" s="14">
        <f>D5+F5</f>
        <v>0</v>
      </c>
      <c r="C5" s="15">
        <f>E5+G5</f>
        <v>0</v>
      </c>
      <c r="D5" s="16">
        <f>J5-P5</f>
        <v>0</v>
      </c>
      <c r="E5" s="15">
        <f>K5-Q5</f>
        <v>0</v>
      </c>
      <c r="F5" s="16">
        <f>L5-R5</f>
        <v>0</v>
      </c>
      <c r="G5" s="17">
        <f>M5-S5</f>
        <v>0</v>
      </c>
      <c r="H5" s="14">
        <f>J5+L5</f>
        <v>0</v>
      </c>
      <c r="I5" s="15">
        <f>O5-U5</f>
        <v>0</v>
      </c>
      <c r="J5" s="18">
        <f>V5+AF5+AP5+AZ5+BJ5+BT5+CD5+CN5+CX5</f>
        <v>0</v>
      </c>
      <c r="K5" s="15">
        <f>Q5-W5</f>
        <v>0</v>
      </c>
      <c r="L5" s="18">
        <f>X5+AH5+AR5+BB5+BL5+BV5+CF5+CP5+CZ5</f>
        <v>0</v>
      </c>
      <c r="M5" s="19">
        <f>Y5+AI5+AS5+BC5+BM5+BW5+CG5+CQ5+DA5</f>
        <v>0</v>
      </c>
      <c r="N5" s="14">
        <f>P5+R5</f>
        <v>0</v>
      </c>
      <c r="O5" s="15">
        <f>U5-AA5</f>
        <v>0</v>
      </c>
      <c r="P5" s="16">
        <f>Z5+AJ5+AT5+BD5+BN5+BX5+CH5+CR5+DB5</f>
        <v>0</v>
      </c>
      <c r="Q5" s="15">
        <f>W5-AC5</f>
        <v>0</v>
      </c>
      <c r="R5" s="18">
        <f>AB5+AL5+AV5+BF5+BP5+BZ5+CJ5+CT5+DD5</f>
        <v>0</v>
      </c>
      <c r="S5" s="15">
        <f>Y5-AE5</f>
        <v>0</v>
      </c>
      <c r="T5" s="14">
        <f>V5+X5-Z5-AB5</f>
        <v>0</v>
      </c>
      <c r="U5" s="15">
        <f>AA5-AG5</f>
        <v>0</v>
      </c>
      <c r="V5" s="30">
        <v>0</v>
      </c>
      <c r="W5" s="15">
        <f>AC5-AI5</f>
        <v>0</v>
      </c>
      <c r="X5" s="31">
        <v>0</v>
      </c>
      <c r="Y5" s="15">
        <f>AE5-AK5</f>
        <v>0</v>
      </c>
      <c r="Z5" s="21">
        <v>0</v>
      </c>
      <c r="AA5" s="15">
        <f>AG5-AM5</f>
        <v>0</v>
      </c>
      <c r="AB5" s="21">
        <v>0</v>
      </c>
      <c r="AC5" s="15">
        <f>AI5-AO5</f>
        <v>0</v>
      </c>
      <c r="AD5" s="27">
        <f t="shared" ref="AD5" si="0">AF5+AH5-AJ5-AL5</f>
        <v>0</v>
      </c>
      <c r="AE5" s="15">
        <f>AK5-AQ5</f>
        <v>0</v>
      </c>
      <c r="AF5" s="20">
        <v>0</v>
      </c>
      <c r="AG5" s="15">
        <f>AM5-AS5</f>
        <v>0</v>
      </c>
      <c r="AH5" s="21">
        <v>0</v>
      </c>
      <c r="AI5" s="22"/>
      <c r="AJ5" s="21">
        <v>0</v>
      </c>
      <c r="AK5" s="15">
        <f>AQ5-AW5</f>
        <v>0</v>
      </c>
      <c r="AL5" s="21">
        <v>0</v>
      </c>
      <c r="AM5" s="15">
        <f>AS5-AY5</f>
        <v>0</v>
      </c>
      <c r="AN5" s="27">
        <f t="shared" ref="AN5" si="1">AP5+AR5-AT5-AV5</f>
        <v>0</v>
      </c>
      <c r="AO5" s="15">
        <f>AU5-BA5</f>
        <v>0</v>
      </c>
      <c r="AP5" s="20">
        <v>0</v>
      </c>
      <c r="AQ5" s="15">
        <f>AW5-BC5</f>
        <v>0</v>
      </c>
      <c r="AR5" s="21">
        <v>0</v>
      </c>
      <c r="AS5" s="15">
        <f>AY5-BE5</f>
        <v>0</v>
      </c>
      <c r="AT5" s="21">
        <v>0</v>
      </c>
      <c r="AU5" s="15">
        <f>BA5-BG5</f>
        <v>0</v>
      </c>
      <c r="AV5" s="21">
        <v>0</v>
      </c>
      <c r="AW5" s="15">
        <f>BC5-BI5</f>
        <v>0</v>
      </c>
      <c r="AX5" s="27">
        <f t="shared" ref="AX5" si="2">AZ5+BB5-BD5-BF5</f>
        <v>0</v>
      </c>
      <c r="AY5" s="15">
        <f>BE5-BK5</f>
        <v>0</v>
      </c>
      <c r="AZ5" s="20">
        <v>0</v>
      </c>
      <c r="BA5" s="15">
        <f>BG5-BM5</f>
        <v>0</v>
      </c>
      <c r="BB5" s="21">
        <v>0</v>
      </c>
      <c r="BC5" s="15">
        <f>BI5-BO5</f>
        <v>0</v>
      </c>
      <c r="BD5" s="21">
        <v>0</v>
      </c>
      <c r="BE5" s="15">
        <f>BK5-BQ5</f>
        <v>0</v>
      </c>
      <c r="BF5" s="21">
        <v>0</v>
      </c>
      <c r="BG5" s="15">
        <f>BM5-BS5</f>
        <v>0</v>
      </c>
      <c r="BH5" s="27">
        <f t="shared" ref="BH5" si="3">BJ5+BL5-BN5-BP5</f>
        <v>0</v>
      </c>
      <c r="BI5" s="15">
        <f>BO5-BU5</f>
        <v>0</v>
      </c>
      <c r="BJ5" s="30">
        <v>0</v>
      </c>
      <c r="BK5" s="15">
        <f>BQ5-BW5</f>
        <v>0</v>
      </c>
      <c r="BL5" s="31">
        <v>0</v>
      </c>
      <c r="BM5" s="15">
        <f>BS5-BY5</f>
        <v>0</v>
      </c>
      <c r="BN5" s="31">
        <v>0</v>
      </c>
      <c r="BO5" s="15">
        <f>BU5-CA5</f>
        <v>0</v>
      </c>
      <c r="BP5" s="31">
        <v>0</v>
      </c>
      <c r="BQ5" s="15">
        <f>BW5-CC5</f>
        <v>0</v>
      </c>
      <c r="BR5" s="27">
        <f t="shared" ref="BR5" si="4">BT5+BV5-BX5-BZ5</f>
        <v>0</v>
      </c>
      <c r="BS5" s="15">
        <f>BY5-CE5</f>
        <v>0</v>
      </c>
      <c r="BT5" s="20">
        <v>0</v>
      </c>
      <c r="BU5" s="15">
        <f>CA5-CG5</f>
        <v>0</v>
      </c>
      <c r="BV5" s="21">
        <v>0</v>
      </c>
      <c r="BW5" s="15">
        <f>CC5-CI5</f>
        <v>0</v>
      </c>
      <c r="BX5" s="21">
        <v>0</v>
      </c>
      <c r="BY5" s="15">
        <f>CE5-CK5</f>
        <v>0</v>
      </c>
      <c r="BZ5" s="21">
        <v>0</v>
      </c>
      <c r="CA5" s="15">
        <f>CG5-CM5</f>
        <v>0</v>
      </c>
      <c r="CB5" s="27">
        <f t="shared" ref="CB5" si="5">CD5+CF5-CH5-CJ5</f>
        <v>0</v>
      </c>
      <c r="CC5" s="15">
        <f>CI5-CO5</f>
        <v>0</v>
      </c>
      <c r="CD5" s="30">
        <v>0</v>
      </c>
      <c r="CE5" s="15">
        <f>CK5-CQ5</f>
        <v>0</v>
      </c>
      <c r="CF5" s="31">
        <v>0</v>
      </c>
      <c r="CG5" s="15">
        <f>CM5-CS5</f>
        <v>0</v>
      </c>
      <c r="CH5" s="31">
        <v>0</v>
      </c>
      <c r="CI5" s="15">
        <f>CO5-CU5</f>
        <v>0</v>
      </c>
      <c r="CJ5" s="31">
        <v>0</v>
      </c>
      <c r="CK5" s="15">
        <f>CQ5-CW5</f>
        <v>0</v>
      </c>
      <c r="CL5" s="18">
        <f>CN5+CP5-CR5-CT5</f>
        <v>0</v>
      </c>
      <c r="CM5" s="15">
        <f>CS5-CY5</f>
        <v>0</v>
      </c>
      <c r="CN5" s="20">
        <v>0</v>
      </c>
      <c r="CO5" s="15">
        <f>CU5-DA5</f>
        <v>0</v>
      </c>
      <c r="CP5" s="21">
        <v>0</v>
      </c>
      <c r="CQ5" s="15">
        <f>CW5-DC5</f>
        <v>0</v>
      </c>
      <c r="CR5" s="21">
        <v>0</v>
      </c>
      <c r="CS5" s="15">
        <f>CY5-DE5</f>
        <v>0</v>
      </c>
      <c r="CT5" s="21">
        <v>0</v>
      </c>
      <c r="CU5" s="15">
        <f>DA5-DG5</f>
        <v>0</v>
      </c>
      <c r="CV5" s="23">
        <f>CX5+CZ5-DB5-DD5</f>
        <v>0</v>
      </c>
      <c r="CW5" s="15">
        <f>DC5-DI5</f>
        <v>0</v>
      </c>
      <c r="CX5" s="20">
        <v>0</v>
      </c>
      <c r="CY5" s="21">
        <v>0</v>
      </c>
      <c r="CZ5" s="21">
        <v>0</v>
      </c>
      <c r="DA5" s="21">
        <v>0</v>
      </c>
      <c r="DB5" s="21">
        <v>0</v>
      </c>
      <c r="DC5" s="21">
        <v>0</v>
      </c>
      <c r="DD5" s="21">
        <v>0</v>
      </c>
      <c r="DE5" s="24">
        <v>0</v>
      </c>
    </row>
    <row r="6" spans="1:109" ht="15" thickBot="1" x14ac:dyDescent="0.35">
      <c r="A6" s="13">
        <v>45173</v>
      </c>
      <c r="B6" s="25">
        <f t="shared" ref="B6:B20" si="6">D6+F6</f>
        <v>0</v>
      </c>
      <c r="C6" s="26">
        <f t="shared" ref="C6:C20" si="7">E6+G6</f>
        <v>0</v>
      </c>
      <c r="D6" s="27">
        <f t="shared" ref="D6:D22" si="8">J6-P6</f>
        <v>0</v>
      </c>
      <c r="E6" s="26">
        <f t="shared" ref="E6:E22" si="9">K6-Q6</f>
        <v>0</v>
      </c>
      <c r="F6" s="27">
        <f t="shared" ref="F6:F22" si="10">L6-R6</f>
        <v>0</v>
      </c>
      <c r="G6" s="28">
        <f t="shared" ref="G6:G22" si="11">M6-S6</f>
        <v>0</v>
      </c>
      <c r="H6" s="25">
        <f t="shared" ref="H6:H20" si="12">J6+L6</f>
        <v>0</v>
      </c>
      <c r="I6" s="26">
        <f t="shared" ref="I6:I22" si="13">O6-U6</f>
        <v>0</v>
      </c>
      <c r="J6" s="27">
        <f t="shared" ref="J6:J22" si="14">V6+AF6+AP6+AZ6+BJ6+BT6+CD6+CN6+CX6</f>
        <v>0</v>
      </c>
      <c r="K6" s="26">
        <f t="shared" ref="K6:K22" si="15">Q6-W6</f>
        <v>0</v>
      </c>
      <c r="L6" s="27">
        <f t="shared" ref="L6:L22" si="16">X6+AH6+AR6+BB6+BL6+BV6+CF6+CP6+CZ6</f>
        <v>0</v>
      </c>
      <c r="M6" s="29">
        <f t="shared" ref="M6:M22" si="17">Y6+AI6+AS6+BC6+BM6+BW6+CG6+CQ6+DA6</f>
        <v>0</v>
      </c>
      <c r="N6" s="25">
        <f t="shared" ref="N6:N20" si="18">P6+R6</f>
        <v>0</v>
      </c>
      <c r="O6" s="26">
        <f t="shared" ref="O6:O25" si="19">U6-AA6</f>
        <v>0</v>
      </c>
      <c r="P6" s="27">
        <f t="shared" ref="P6:P22" si="20">Z6+AJ6+AT6+BD6+BN6+BX6+CH6+CR6+DB6</f>
        <v>0</v>
      </c>
      <c r="Q6" s="26">
        <f t="shared" ref="Q6:Q25" si="21">W6-AC6</f>
        <v>0</v>
      </c>
      <c r="R6" s="27">
        <f t="shared" ref="R6:R22" si="22">AB6+AL6+AV6+BF6+BP6+BZ6+CJ6+CT6+DD6</f>
        <v>0</v>
      </c>
      <c r="S6" s="26">
        <f t="shared" ref="S6:S25" si="23">Y6-AE6</f>
        <v>0</v>
      </c>
      <c r="T6" s="25">
        <f t="shared" ref="T6:T20" si="24">V6+X6-Z6-AB6</f>
        <v>0</v>
      </c>
      <c r="U6" s="26">
        <f t="shared" ref="U6:U25" si="25">AA6-AG6</f>
        <v>0</v>
      </c>
      <c r="V6" s="30">
        <v>0</v>
      </c>
      <c r="W6" s="26">
        <f t="shared" ref="W6:W25" si="26">AC6-AI6</f>
        <v>0</v>
      </c>
      <c r="X6" s="31">
        <v>0</v>
      </c>
      <c r="Y6" s="26">
        <f t="shared" ref="Y6:Y25" si="27">AE6-AK6</f>
        <v>0</v>
      </c>
      <c r="Z6" s="21">
        <v>0</v>
      </c>
      <c r="AA6" s="26">
        <f t="shared" ref="AA6:AA25" si="28">AG6-AM6</f>
        <v>0</v>
      </c>
      <c r="AB6" s="21">
        <v>0</v>
      </c>
      <c r="AC6" s="26">
        <f t="shared" ref="AC6:AC25" si="29">AI6-AO6</f>
        <v>0</v>
      </c>
      <c r="AD6" s="27">
        <f t="shared" ref="AD6:AD25" si="30">AF6+AH6-AJ6-AL6</f>
        <v>0</v>
      </c>
      <c r="AE6" s="26">
        <f t="shared" ref="AE6:AE25" si="31">AK6-AQ6</f>
        <v>0</v>
      </c>
      <c r="AF6" s="20">
        <v>0</v>
      </c>
      <c r="AG6" s="26">
        <f t="shared" ref="AG6:AG25" si="32">AM6-AS6</f>
        <v>0</v>
      </c>
      <c r="AH6" s="21">
        <v>0</v>
      </c>
      <c r="AI6" s="22"/>
      <c r="AJ6" s="21">
        <v>0</v>
      </c>
      <c r="AK6" s="26">
        <f t="shared" ref="AK6:AK25" si="33">AQ6-AW6</f>
        <v>0</v>
      </c>
      <c r="AL6" s="21">
        <v>0</v>
      </c>
      <c r="AM6" s="26">
        <f t="shared" ref="AM6:AM25" si="34">AS6-AY6</f>
        <v>0</v>
      </c>
      <c r="AN6" s="27">
        <f t="shared" ref="AN6:AN25" si="35">AP6+AR6-AT6-AV6</f>
        <v>0</v>
      </c>
      <c r="AO6" s="26">
        <f t="shared" ref="AO6:AO25" si="36">AU6-BA6</f>
        <v>0</v>
      </c>
      <c r="AP6" s="20">
        <v>0</v>
      </c>
      <c r="AQ6" s="26">
        <f t="shared" ref="AQ6:AQ25" si="37">AW6-BC6</f>
        <v>0</v>
      </c>
      <c r="AR6" s="21">
        <v>0</v>
      </c>
      <c r="AS6" s="26">
        <f t="shared" ref="AS6:AS25" si="38">AY6-BE6</f>
        <v>0</v>
      </c>
      <c r="AT6" s="21">
        <v>0</v>
      </c>
      <c r="AU6" s="26">
        <f t="shared" ref="AU6:AU25" si="39">BA6-BG6</f>
        <v>0</v>
      </c>
      <c r="AV6" s="21">
        <v>0</v>
      </c>
      <c r="AW6" s="26">
        <f t="shared" ref="AW6:AW25" si="40">BC6-BI6</f>
        <v>0</v>
      </c>
      <c r="AX6" s="27">
        <f t="shared" ref="AX6:AX25" si="41">AZ6+BB6-BD6-BF6</f>
        <v>0</v>
      </c>
      <c r="AY6" s="26">
        <f t="shared" ref="AY6:AY25" si="42">BE6-BK6</f>
        <v>0</v>
      </c>
      <c r="AZ6" s="20">
        <v>0</v>
      </c>
      <c r="BA6" s="26">
        <f t="shared" ref="BA6:BA25" si="43">BG6-BM6</f>
        <v>0</v>
      </c>
      <c r="BB6" s="21">
        <v>0</v>
      </c>
      <c r="BC6" s="26">
        <f t="shared" ref="BC6:BC25" si="44">BI6-BO6</f>
        <v>0</v>
      </c>
      <c r="BD6" s="21">
        <v>0</v>
      </c>
      <c r="BE6" s="26">
        <f t="shared" ref="BE6:BE25" si="45">BK6-BQ6</f>
        <v>0</v>
      </c>
      <c r="BF6" s="21">
        <v>0</v>
      </c>
      <c r="BG6" s="26">
        <f t="shared" ref="BG6:BG25" si="46">BM6-BS6</f>
        <v>0</v>
      </c>
      <c r="BH6" s="27">
        <f t="shared" ref="BH6:BH25" si="47">BJ6+BL6-BN6-BP6</f>
        <v>0</v>
      </c>
      <c r="BI6" s="26">
        <f t="shared" ref="BI6:BI25" si="48">BO6-BU6</f>
        <v>0</v>
      </c>
      <c r="BJ6" s="30">
        <v>0</v>
      </c>
      <c r="BK6" s="26">
        <f t="shared" ref="BK6:BK25" si="49">BQ6-BW6</f>
        <v>0</v>
      </c>
      <c r="BL6" s="31">
        <v>0</v>
      </c>
      <c r="BM6" s="26">
        <f t="shared" ref="BM6:BM25" si="50">BS6-BY6</f>
        <v>0</v>
      </c>
      <c r="BN6" s="31">
        <v>0</v>
      </c>
      <c r="BO6" s="26">
        <f t="shared" ref="BO6:BO25" si="51">BU6-CA6</f>
        <v>0</v>
      </c>
      <c r="BP6" s="31">
        <v>0</v>
      </c>
      <c r="BQ6" s="26">
        <f t="shared" ref="BQ6:BQ25" si="52">BW6-CC6</f>
        <v>0</v>
      </c>
      <c r="BR6" s="27">
        <f t="shared" ref="BR6:BR25" si="53">BT6+BV6-BX6-BZ6</f>
        <v>0</v>
      </c>
      <c r="BS6" s="26">
        <f t="shared" ref="BS6:BS25" si="54">BY6-CE6</f>
        <v>0</v>
      </c>
      <c r="BT6" s="20">
        <v>0</v>
      </c>
      <c r="BU6" s="26">
        <f t="shared" ref="BU6:BU25" si="55">CA6-CG6</f>
        <v>0</v>
      </c>
      <c r="BV6" s="21">
        <v>0</v>
      </c>
      <c r="BW6" s="26">
        <f t="shared" ref="BW6:BW25" si="56">CC6-CI6</f>
        <v>0</v>
      </c>
      <c r="BX6" s="21">
        <v>0</v>
      </c>
      <c r="BY6" s="26">
        <f t="shared" ref="BY6:BY25" si="57">CE6-CK6</f>
        <v>0</v>
      </c>
      <c r="BZ6" s="21">
        <v>0</v>
      </c>
      <c r="CA6" s="26">
        <f t="shared" ref="CA6:CA25" si="58">CG6-CM6</f>
        <v>0</v>
      </c>
      <c r="CB6" s="27">
        <f t="shared" ref="CB6:CB25" si="59">CD6+CF6-CH6-CJ6</f>
        <v>0</v>
      </c>
      <c r="CC6" s="26">
        <f t="shared" ref="CC6:CC25" si="60">CI6-CO6</f>
        <v>0</v>
      </c>
      <c r="CD6" s="30">
        <v>0</v>
      </c>
      <c r="CE6" s="26">
        <f t="shared" ref="CE6:CE25" si="61">CK6-CQ6</f>
        <v>0</v>
      </c>
      <c r="CF6" s="31">
        <v>0</v>
      </c>
      <c r="CG6" s="26">
        <f t="shared" ref="CG6:CG25" si="62">CM6-CS6</f>
        <v>0</v>
      </c>
      <c r="CH6" s="31">
        <v>0</v>
      </c>
      <c r="CI6" s="26">
        <f t="shared" ref="CI6:CI25" si="63">CO6-CU6</f>
        <v>0</v>
      </c>
      <c r="CJ6" s="31">
        <v>0</v>
      </c>
      <c r="CK6" s="26">
        <f t="shared" ref="CK6:CK25" si="64">CQ6-CW6</f>
        <v>0</v>
      </c>
      <c r="CL6" s="18">
        <f t="shared" ref="CL6:CL25" si="65">CN6+CP6-CR6-CT6</f>
        <v>0</v>
      </c>
      <c r="CM6" s="26">
        <f t="shared" ref="CM6:CM25" si="66">CS6-CY6</f>
        <v>0</v>
      </c>
      <c r="CN6" s="20">
        <v>0</v>
      </c>
      <c r="CO6" s="26">
        <f t="shared" ref="CO6:CO25" si="67">CU6-DA6</f>
        <v>0</v>
      </c>
      <c r="CP6" s="21">
        <v>0</v>
      </c>
      <c r="CQ6" s="26">
        <f t="shared" ref="CQ6:CQ25" si="68">CW6-DC6</f>
        <v>0</v>
      </c>
      <c r="CR6" s="21">
        <v>0</v>
      </c>
      <c r="CS6" s="26">
        <f t="shared" ref="CS6:CS25" si="69">CY6-DE6</f>
        <v>0</v>
      </c>
      <c r="CT6" s="21">
        <v>0</v>
      </c>
      <c r="CU6" s="26">
        <f t="shared" ref="CU6:CU25" si="70">DA6-DG6</f>
        <v>0</v>
      </c>
      <c r="CV6" s="23">
        <f t="shared" ref="CV6:CV25" si="71">CX6+CZ6-DB6-DD6</f>
        <v>0</v>
      </c>
      <c r="CW6" s="26">
        <f t="shared" ref="CW6:CW25" si="72">DC6-DI6</f>
        <v>0</v>
      </c>
      <c r="CX6" s="20">
        <v>0</v>
      </c>
      <c r="CY6" s="21">
        <v>0</v>
      </c>
      <c r="CZ6" s="21">
        <v>0</v>
      </c>
      <c r="DA6" s="21">
        <v>0</v>
      </c>
      <c r="DB6" s="21">
        <v>0</v>
      </c>
      <c r="DC6" s="21">
        <v>0</v>
      </c>
      <c r="DD6" s="21">
        <v>0</v>
      </c>
      <c r="DE6" s="24">
        <v>0</v>
      </c>
    </row>
    <row r="7" spans="1:109" ht="15" thickBot="1" x14ac:dyDescent="0.35">
      <c r="A7" s="13">
        <v>45174</v>
      </c>
      <c r="B7" s="25">
        <f t="shared" si="6"/>
        <v>1</v>
      </c>
      <c r="C7" s="26">
        <v>0</v>
      </c>
      <c r="D7" s="27">
        <f t="shared" si="8"/>
        <v>0</v>
      </c>
      <c r="E7" s="26">
        <f t="shared" si="9"/>
        <v>0</v>
      </c>
      <c r="F7" s="27">
        <f t="shared" si="10"/>
        <v>1</v>
      </c>
      <c r="G7" s="28">
        <f t="shared" si="11"/>
        <v>0</v>
      </c>
      <c r="H7" s="25">
        <f t="shared" si="12"/>
        <v>3</v>
      </c>
      <c r="I7" s="26">
        <f t="shared" si="13"/>
        <v>0</v>
      </c>
      <c r="J7" s="27">
        <f t="shared" si="14"/>
        <v>2</v>
      </c>
      <c r="K7" s="26">
        <f t="shared" si="15"/>
        <v>0</v>
      </c>
      <c r="L7" s="27">
        <f t="shared" si="16"/>
        <v>1</v>
      </c>
      <c r="M7" s="29">
        <f t="shared" si="17"/>
        <v>0</v>
      </c>
      <c r="N7" s="25">
        <f t="shared" si="18"/>
        <v>2</v>
      </c>
      <c r="O7" s="26">
        <f t="shared" si="19"/>
        <v>0</v>
      </c>
      <c r="P7" s="27">
        <f t="shared" si="20"/>
        <v>2</v>
      </c>
      <c r="Q7" s="26">
        <f t="shared" si="21"/>
        <v>0</v>
      </c>
      <c r="R7" s="27">
        <f t="shared" si="22"/>
        <v>0</v>
      </c>
      <c r="S7" s="26">
        <f t="shared" si="23"/>
        <v>0</v>
      </c>
      <c r="T7" s="25">
        <f t="shared" si="24"/>
        <v>0</v>
      </c>
      <c r="U7" s="26">
        <f t="shared" si="25"/>
        <v>0</v>
      </c>
      <c r="V7" s="30">
        <v>1</v>
      </c>
      <c r="W7" s="26">
        <f t="shared" si="26"/>
        <v>0</v>
      </c>
      <c r="X7" s="31">
        <v>0</v>
      </c>
      <c r="Y7" s="26">
        <f t="shared" si="27"/>
        <v>0</v>
      </c>
      <c r="Z7" s="21">
        <v>1</v>
      </c>
      <c r="AA7" s="26">
        <f t="shared" si="28"/>
        <v>0</v>
      </c>
      <c r="AB7" s="21">
        <v>0</v>
      </c>
      <c r="AC7" s="26">
        <f t="shared" si="29"/>
        <v>0</v>
      </c>
      <c r="AD7" s="27">
        <f t="shared" si="30"/>
        <v>0</v>
      </c>
      <c r="AE7" s="26">
        <f t="shared" si="31"/>
        <v>0</v>
      </c>
      <c r="AF7" s="20">
        <v>0</v>
      </c>
      <c r="AG7" s="26">
        <f t="shared" si="32"/>
        <v>0</v>
      </c>
      <c r="AH7" s="21">
        <v>0</v>
      </c>
      <c r="AI7" s="22"/>
      <c r="AJ7" s="21">
        <v>0</v>
      </c>
      <c r="AK7" s="26">
        <f t="shared" si="33"/>
        <v>0</v>
      </c>
      <c r="AL7" s="21">
        <v>0</v>
      </c>
      <c r="AM7" s="26">
        <f t="shared" si="34"/>
        <v>0</v>
      </c>
      <c r="AN7" s="27">
        <f t="shared" si="35"/>
        <v>0</v>
      </c>
      <c r="AO7" s="26">
        <f t="shared" si="36"/>
        <v>0</v>
      </c>
      <c r="AP7" s="20">
        <v>1</v>
      </c>
      <c r="AQ7" s="26">
        <f t="shared" si="37"/>
        <v>0</v>
      </c>
      <c r="AR7" s="21">
        <v>0</v>
      </c>
      <c r="AS7" s="26">
        <f t="shared" si="38"/>
        <v>0</v>
      </c>
      <c r="AT7" s="21">
        <v>1</v>
      </c>
      <c r="AU7" s="26">
        <f t="shared" si="39"/>
        <v>0</v>
      </c>
      <c r="AV7" s="21">
        <v>0</v>
      </c>
      <c r="AW7" s="26">
        <f t="shared" si="40"/>
        <v>0</v>
      </c>
      <c r="AX7" s="27">
        <f t="shared" si="41"/>
        <v>0</v>
      </c>
      <c r="AY7" s="26">
        <f t="shared" si="42"/>
        <v>0</v>
      </c>
      <c r="AZ7" s="20">
        <v>0</v>
      </c>
      <c r="BA7" s="26">
        <f t="shared" si="43"/>
        <v>0</v>
      </c>
      <c r="BB7" s="21">
        <v>0</v>
      </c>
      <c r="BC7" s="26">
        <f t="shared" si="44"/>
        <v>0</v>
      </c>
      <c r="BD7" s="21">
        <v>0</v>
      </c>
      <c r="BE7" s="26">
        <f t="shared" si="45"/>
        <v>0</v>
      </c>
      <c r="BF7" s="21">
        <v>0</v>
      </c>
      <c r="BG7" s="26">
        <f t="shared" si="46"/>
        <v>0</v>
      </c>
      <c r="BH7" s="27">
        <f t="shared" si="47"/>
        <v>1</v>
      </c>
      <c r="BI7" s="26">
        <f t="shared" si="48"/>
        <v>0</v>
      </c>
      <c r="BJ7" s="30">
        <v>0</v>
      </c>
      <c r="BK7" s="26">
        <f t="shared" si="49"/>
        <v>0</v>
      </c>
      <c r="BL7" s="31">
        <v>1</v>
      </c>
      <c r="BM7" s="26">
        <f t="shared" si="50"/>
        <v>0</v>
      </c>
      <c r="BN7" s="31">
        <v>0</v>
      </c>
      <c r="BO7" s="26">
        <f t="shared" si="51"/>
        <v>0</v>
      </c>
      <c r="BP7" s="31">
        <v>0</v>
      </c>
      <c r="BQ7" s="26">
        <f t="shared" si="52"/>
        <v>0</v>
      </c>
      <c r="BR7" s="27">
        <f t="shared" si="53"/>
        <v>0</v>
      </c>
      <c r="BS7" s="26">
        <f t="shared" si="54"/>
        <v>0</v>
      </c>
      <c r="BT7" s="20">
        <v>0</v>
      </c>
      <c r="BU7" s="26">
        <f t="shared" si="55"/>
        <v>0</v>
      </c>
      <c r="BV7" s="21">
        <v>0</v>
      </c>
      <c r="BW7" s="26">
        <f t="shared" si="56"/>
        <v>0</v>
      </c>
      <c r="BX7" s="21">
        <v>0</v>
      </c>
      <c r="BY7" s="26">
        <f t="shared" si="57"/>
        <v>0</v>
      </c>
      <c r="BZ7" s="21">
        <v>0</v>
      </c>
      <c r="CA7" s="26">
        <f t="shared" si="58"/>
        <v>0</v>
      </c>
      <c r="CB7" s="27">
        <f t="shared" si="59"/>
        <v>0</v>
      </c>
      <c r="CC7" s="26">
        <f t="shared" si="60"/>
        <v>0</v>
      </c>
      <c r="CD7" s="30">
        <v>0</v>
      </c>
      <c r="CE7" s="26">
        <f t="shared" si="61"/>
        <v>0</v>
      </c>
      <c r="CF7" s="31">
        <v>0</v>
      </c>
      <c r="CG7" s="26">
        <f t="shared" si="62"/>
        <v>0</v>
      </c>
      <c r="CH7" s="31">
        <v>0</v>
      </c>
      <c r="CI7" s="26">
        <f t="shared" si="63"/>
        <v>0</v>
      </c>
      <c r="CJ7" s="31">
        <v>0</v>
      </c>
      <c r="CK7" s="26">
        <f t="shared" si="64"/>
        <v>0</v>
      </c>
      <c r="CL7" s="18">
        <f t="shared" si="65"/>
        <v>0</v>
      </c>
      <c r="CM7" s="26">
        <f t="shared" si="66"/>
        <v>0</v>
      </c>
      <c r="CN7" s="20">
        <v>0</v>
      </c>
      <c r="CO7" s="26">
        <f t="shared" si="67"/>
        <v>0</v>
      </c>
      <c r="CP7" s="21">
        <v>0</v>
      </c>
      <c r="CQ7" s="26">
        <f t="shared" si="68"/>
        <v>0</v>
      </c>
      <c r="CR7" s="21">
        <v>0</v>
      </c>
      <c r="CS7" s="26">
        <f t="shared" si="69"/>
        <v>0</v>
      </c>
      <c r="CT7" s="21">
        <v>0</v>
      </c>
      <c r="CU7" s="26">
        <f t="shared" si="70"/>
        <v>0</v>
      </c>
      <c r="CV7" s="23">
        <f t="shared" si="71"/>
        <v>0</v>
      </c>
      <c r="CW7" s="26">
        <f t="shared" si="72"/>
        <v>0</v>
      </c>
      <c r="CX7" s="20">
        <v>0</v>
      </c>
      <c r="CY7" s="21">
        <v>0</v>
      </c>
      <c r="CZ7" s="21">
        <v>0</v>
      </c>
      <c r="DA7" s="21">
        <v>0</v>
      </c>
      <c r="DB7" s="21">
        <v>0</v>
      </c>
      <c r="DC7" s="21">
        <v>0</v>
      </c>
      <c r="DD7" s="21">
        <v>0</v>
      </c>
      <c r="DE7" s="24">
        <v>0</v>
      </c>
    </row>
    <row r="8" spans="1:109" ht="15" thickBot="1" x14ac:dyDescent="0.35">
      <c r="A8" s="13">
        <v>45175</v>
      </c>
      <c r="B8" s="25">
        <f t="shared" si="6"/>
        <v>1</v>
      </c>
      <c r="C8" s="26">
        <v>0</v>
      </c>
      <c r="D8" s="27">
        <f t="shared" si="8"/>
        <v>0</v>
      </c>
      <c r="E8" s="26">
        <f t="shared" si="9"/>
        <v>0</v>
      </c>
      <c r="F8" s="27">
        <f t="shared" si="10"/>
        <v>1</v>
      </c>
      <c r="G8" s="28">
        <f t="shared" si="11"/>
        <v>0</v>
      </c>
      <c r="H8" s="25">
        <f t="shared" si="12"/>
        <v>2</v>
      </c>
      <c r="I8" s="26">
        <f t="shared" si="13"/>
        <v>0</v>
      </c>
      <c r="J8" s="27">
        <f t="shared" si="14"/>
        <v>1</v>
      </c>
      <c r="K8" s="26">
        <f t="shared" si="15"/>
        <v>0</v>
      </c>
      <c r="L8" s="27">
        <f t="shared" si="16"/>
        <v>1</v>
      </c>
      <c r="M8" s="29">
        <f t="shared" si="17"/>
        <v>0</v>
      </c>
      <c r="N8" s="25">
        <f t="shared" si="18"/>
        <v>1</v>
      </c>
      <c r="O8" s="26">
        <f t="shared" si="19"/>
        <v>0</v>
      </c>
      <c r="P8" s="27">
        <f t="shared" si="20"/>
        <v>1</v>
      </c>
      <c r="Q8" s="26">
        <f t="shared" si="21"/>
        <v>0</v>
      </c>
      <c r="R8" s="27">
        <f t="shared" si="22"/>
        <v>0</v>
      </c>
      <c r="S8" s="26">
        <f t="shared" si="23"/>
        <v>0</v>
      </c>
      <c r="T8" s="25">
        <f t="shared" si="24"/>
        <v>0</v>
      </c>
      <c r="U8" s="26">
        <f t="shared" si="25"/>
        <v>0</v>
      </c>
      <c r="V8" s="30">
        <v>0</v>
      </c>
      <c r="W8" s="26">
        <f t="shared" si="26"/>
        <v>0</v>
      </c>
      <c r="X8" s="31">
        <v>0</v>
      </c>
      <c r="Y8" s="26">
        <f t="shared" si="27"/>
        <v>0</v>
      </c>
      <c r="Z8" s="21">
        <v>0</v>
      </c>
      <c r="AA8" s="26">
        <f t="shared" si="28"/>
        <v>0</v>
      </c>
      <c r="AB8" s="21">
        <v>0</v>
      </c>
      <c r="AC8" s="26">
        <f t="shared" si="29"/>
        <v>0</v>
      </c>
      <c r="AD8" s="27">
        <f t="shared" si="30"/>
        <v>0</v>
      </c>
      <c r="AE8" s="26">
        <f t="shared" si="31"/>
        <v>0</v>
      </c>
      <c r="AF8" s="20">
        <v>0</v>
      </c>
      <c r="AG8" s="26">
        <f t="shared" si="32"/>
        <v>0</v>
      </c>
      <c r="AH8" s="21">
        <v>0</v>
      </c>
      <c r="AI8" s="22"/>
      <c r="AJ8" s="21">
        <v>0</v>
      </c>
      <c r="AK8" s="26">
        <f t="shared" si="33"/>
        <v>0</v>
      </c>
      <c r="AL8" s="21">
        <v>0</v>
      </c>
      <c r="AM8" s="26">
        <f t="shared" si="34"/>
        <v>0</v>
      </c>
      <c r="AN8" s="27">
        <f t="shared" si="35"/>
        <v>0</v>
      </c>
      <c r="AO8" s="26">
        <f t="shared" si="36"/>
        <v>0</v>
      </c>
      <c r="AP8" s="20">
        <v>1</v>
      </c>
      <c r="AQ8" s="26">
        <f t="shared" si="37"/>
        <v>0</v>
      </c>
      <c r="AR8" s="21">
        <v>0</v>
      </c>
      <c r="AS8" s="26">
        <f t="shared" si="38"/>
        <v>0</v>
      </c>
      <c r="AT8" s="21">
        <v>1</v>
      </c>
      <c r="AU8" s="26">
        <f t="shared" si="39"/>
        <v>0</v>
      </c>
      <c r="AV8" s="21">
        <v>0</v>
      </c>
      <c r="AW8" s="26">
        <f t="shared" si="40"/>
        <v>0</v>
      </c>
      <c r="AX8" s="27">
        <f t="shared" si="41"/>
        <v>0</v>
      </c>
      <c r="AY8" s="26">
        <f t="shared" si="42"/>
        <v>0</v>
      </c>
      <c r="AZ8" s="20">
        <v>0</v>
      </c>
      <c r="BA8" s="26">
        <f t="shared" si="43"/>
        <v>0</v>
      </c>
      <c r="BB8" s="21">
        <v>0</v>
      </c>
      <c r="BC8" s="26">
        <f t="shared" si="44"/>
        <v>0</v>
      </c>
      <c r="BD8" s="21">
        <v>0</v>
      </c>
      <c r="BE8" s="26">
        <f t="shared" si="45"/>
        <v>0</v>
      </c>
      <c r="BF8" s="21">
        <v>0</v>
      </c>
      <c r="BG8" s="26">
        <f t="shared" si="46"/>
        <v>0</v>
      </c>
      <c r="BH8" s="27">
        <f t="shared" si="47"/>
        <v>1</v>
      </c>
      <c r="BI8" s="26">
        <f t="shared" si="48"/>
        <v>0</v>
      </c>
      <c r="BJ8" s="30">
        <v>0</v>
      </c>
      <c r="BK8" s="26">
        <f t="shared" si="49"/>
        <v>0</v>
      </c>
      <c r="BL8" s="31">
        <v>1</v>
      </c>
      <c r="BM8" s="26">
        <f t="shared" si="50"/>
        <v>0</v>
      </c>
      <c r="BN8" s="31">
        <v>0</v>
      </c>
      <c r="BO8" s="26">
        <f t="shared" si="51"/>
        <v>0</v>
      </c>
      <c r="BP8" s="31">
        <v>0</v>
      </c>
      <c r="BQ8" s="26">
        <f t="shared" si="52"/>
        <v>0</v>
      </c>
      <c r="BR8" s="27">
        <f t="shared" si="53"/>
        <v>0</v>
      </c>
      <c r="BS8" s="26">
        <f t="shared" si="54"/>
        <v>0</v>
      </c>
      <c r="BT8" s="20">
        <v>0</v>
      </c>
      <c r="BU8" s="26">
        <f t="shared" si="55"/>
        <v>0</v>
      </c>
      <c r="BV8" s="21">
        <v>0</v>
      </c>
      <c r="BW8" s="26">
        <f t="shared" si="56"/>
        <v>0</v>
      </c>
      <c r="BX8" s="21">
        <v>0</v>
      </c>
      <c r="BY8" s="26">
        <f t="shared" si="57"/>
        <v>0</v>
      </c>
      <c r="BZ8" s="21">
        <v>0</v>
      </c>
      <c r="CA8" s="26">
        <f t="shared" si="58"/>
        <v>0</v>
      </c>
      <c r="CB8" s="27">
        <f t="shared" si="59"/>
        <v>0</v>
      </c>
      <c r="CC8" s="26">
        <f t="shared" si="60"/>
        <v>0</v>
      </c>
      <c r="CD8" s="30">
        <v>0</v>
      </c>
      <c r="CE8" s="26">
        <f t="shared" si="61"/>
        <v>0</v>
      </c>
      <c r="CF8" s="31">
        <v>0</v>
      </c>
      <c r="CG8" s="26">
        <f t="shared" si="62"/>
        <v>0</v>
      </c>
      <c r="CH8" s="31">
        <v>0</v>
      </c>
      <c r="CI8" s="26">
        <f t="shared" si="63"/>
        <v>0</v>
      </c>
      <c r="CJ8" s="31">
        <v>0</v>
      </c>
      <c r="CK8" s="26">
        <f t="shared" si="64"/>
        <v>0</v>
      </c>
      <c r="CL8" s="18">
        <f t="shared" si="65"/>
        <v>0</v>
      </c>
      <c r="CM8" s="26">
        <f t="shared" si="66"/>
        <v>0</v>
      </c>
      <c r="CN8" s="20">
        <v>0</v>
      </c>
      <c r="CO8" s="26">
        <f t="shared" si="67"/>
        <v>0</v>
      </c>
      <c r="CP8" s="21">
        <v>0</v>
      </c>
      <c r="CQ8" s="26">
        <f t="shared" si="68"/>
        <v>0</v>
      </c>
      <c r="CR8" s="21">
        <v>0</v>
      </c>
      <c r="CS8" s="26">
        <f t="shared" si="69"/>
        <v>0</v>
      </c>
      <c r="CT8" s="21">
        <v>0</v>
      </c>
      <c r="CU8" s="26">
        <f t="shared" si="70"/>
        <v>0</v>
      </c>
      <c r="CV8" s="23">
        <f t="shared" si="71"/>
        <v>0</v>
      </c>
      <c r="CW8" s="26">
        <f t="shared" si="72"/>
        <v>0</v>
      </c>
      <c r="CX8" s="20">
        <v>0</v>
      </c>
      <c r="CY8" s="21">
        <v>0</v>
      </c>
      <c r="CZ8" s="21">
        <v>0</v>
      </c>
      <c r="DA8" s="21">
        <v>0</v>
      </c>
      <c r="DB8" s="21">
        <v>0</v>
      </c>
      <c r="DC8" s="21">
        <v>0</v>
      </c>
      <c r="DD8" s="21">
        <v>0</v>
      </c>
      <c r="DE8" s="24">
        <v>0</v>
      </c>
    </row>
    <row r="9" spans="1:109" ht="15" thickBot="1" x14ac:dyDescent="0.35">
      <c r="A9" s="13">
        <v>45176</v>
      </c>
      <c r="B9" s="25">
        <f t="shared" si="6"/>
        <v>1</v>
      </c>
      <c r="C9" s="26">
        <v>0</v>
      </c>
      <c r="D9" s="27">
        <f t="shared" si="8"/>
        <v>0</v>
      </c>
      <c r="E9" s="26">
        <v>0</v>
      </c>
      <c r="F9" s="27">
        <f t="shared" si="10"/>
        <v>1</v>
      </c>
      <c r="G9" s="28">
        <f t="shared" si="11"/>
        <v>0</v>
      </c>
      <c r="H9" s="25">
        <f t="shared" si="12"/>
        <v>2</v>
      </c>
      <c r="I9" s="26">
        <v>0</v>
      </c>
      <c r="J9" s="27">
        <f t="shared" si="14"/>
        <v>1</v>
      </c>
      <c r="K9" s="26">
        <v>0</v>
      </c>
      <c r="L9" s="27">
        <f t="shared" si="16"/>
        <v>1</v>
      </c>
      <c r="M9" s="29">
        <f t="shared" si="17"/>
        <v>0</v>
      </c>
      <c r="N9" s="25">
        <f t="shared" si="18"/>
        <v>1</v>
      </c>
      <c r="O9" s="26">
        <v>0</v>
      </c>
      <c r="P9" s="27">
        <f t="shared" si="20"/>
        <v>1</v>
      </c>
      <c r="Q9" s="26">
        <v>0</v>
      </c>
      <c r="R9" s="27">
        <f t="shared" si="22"/>
        <v>0</v>
      </c>
      <c r="S9" s="26">
        <v>0</v>
      </c>
      <c r="T9" s="25">
        <f t="shared" si="24"/>
        <v>0</v>
      </c>
      <c r="U9" s="26">
        <v>0</v>
      </c>
      <c r="V9" s="30">
        <v>0</v>
      </c>
      <c r="W9" s="26">
        <v>0</v>
      </c>
      <c r="X9" s="31">
        <v>0</v>
      </c>
      <c r="Y9" s="26">
        <v>0</v>
      </c>
      <c r="Z9" s="21">
        <v>0</v>
      </c>
      <c r="AA9" s="26">
        <v>0</v>
      </c>
      <c r="AB9" s="21">
        <v>0</v>
      </c>
      <c r="AC9" s="26">
        <v>0</v>
      </c>
      <c r="AD9" s="27">
        <f t="shared" si="30"/>
        <v>0</v>
      </c>
      <c r="AE9" s="26">
        <v>0</v>
      </c>
      <c r="AF9" s="20">
        <v>0</v>
      </c>
      <c r="AG9" s="26">
        <v>0</v>
      </c>
      <c r="AH9" s="21">
        <v>0</v>
      </c>
      <c r="AI9" s="22"/>
      <c r="AJ9" s="21">
        <v>0</v>
      </c>
      <c r="AK9" s="26">
        <v>0</v>
      </c>
      <c r="AL9" s="21">
        <v>0</v>
      </c>
      <c r="AM9" s="26">
        <v>0</v>
      </c>
      <c r="AN9" s="27">
        <f t="shared" si="35"/>
        <v>1</v>
      </c>
      <c r="AO9" s="26">
        <v>0</v>
      </c>
      <c r="AP9" s="20">
        <v>1</v>
      </c>
      <c r="AQ9" s="26">
        <v>0</v>
      </c>
      <c r="AR9" s="21">
        <v>1</v>
      </c>
      <c r="AS9" s="26">
        <v>0</v>
      </c>
      <c r="AT9" s="21">
        <v>1</v>
      </c>
      <c r="AU9" s="26">
        <v>0</v>
      </c>
      <c r="AV9" s="21">
        <v>0</v>
      </c>
      <c r="AW9" s="26">
        <v>0</v>
      </c>
      <c r="AX9" s="27">
        <f t="shared" si="41"/>
        <v>0</v>
      </c>
      <c r="AY9" s="26">
        <v>0</v>
      </c>
      <c r="AZ9" s="20">
        <v>0</v>
      </c>
      <c r="BA9" s="26">
        <v>0</v>
      </c>
      <c r="BB9" s="21">
        <v>0</v>
      </c>
      <c r="BC9" s="26">
        <v>0</v>
      </c>
      <c r="BD9" s="21">
        <v>0</v>
      </c>
      <c r="BE9" s="26">
        <v>0</v>
      </c>
      <c r="BF9" s="21">
        <v>0</v>
      </c>
      <c r="BG9" s="26">
        <v>0</v>
      </c>
      <c r="BH9" s="27">
        <f t="shared" si="47"/>
        <v>0</v>
      </c>
      <c r="BI9" s="26">
        <v>0</v>
      </c>
      <c r="BJ9" s="30">
        <v>0</v>
      </c>
      <c r="BK9" s="26">
        <v>0</v>
      </c>
      <c r="BL9" s="31">
        <v>0</v>
      </c>
      <c r="BM9" s="26">
        <v>0</v>
      </c>
      <c r="BN9" s="31">
        <v>0</v>
      </c>
      <c r="BO9" s="26">
        <v>0</v>
      </c>
      <c r="BP9" s="31">
        <v>0</v>
      </c>
      <c r="BQ9" s="26">
        <v>0</v>
      </c>
      <c r="BR9" s="27">
        <f t="shared" si="53"/>
        <v>0</v>
      </c>
      <c r="BS9" s="26">
        <v>0</v>
      </c>
      <c r="BT9" s="20">
        <v>0</v>
      </c>
      <c r="BU9" s="26">
        <v>0</v>
      </c>
      <c r="BV9" s="21">
        <v>0</v>
      </c>
      <c r="BW9" s="26">
        <v>0</v>
      </c>
      <c r="BX9" s="21">
        <v>0</v>
      </c>
      <c r="BY9" s="26">
        <v>0</v>
      </c>
      <c r="BZ9" s="21">
        <v>0</v>
      </c>
      <c r="CA9" s="26">
        <v>0</v>
      </c>
      <c r="CB9" s="27">
        <f t="shared" si="59"/>
        <v>0</v>
      </c>
      <c r="CC9" s="26">
        <v>0</v>
      </c>
      <c r="CD9" s="30">
        <v>0</v>
      </c>
      <c r="CE9" s="26">
        <v>0</v>
      </c>
      <c r="CF9" s="31">
        <v>0</v>
      </c>
      <c r="CG9" s="26">
        <v>0</v>
      </c>
      <c r="CH9" s="31">
        <v>0</v>
      </c>
      <c r="CI9" s="26">
        <v>0</v>
      </c>
      <c r="CJ9" s="31">
        <v>0</v>
      </c>
      <c r="CK9" s="26">
        <v>0</v>
      </c>
      <c r="CL9" s="18">
        <f t="shared" si="65"/>
        <v>0</v>
      </c>
      <c r="CM9" s="26">
        <v>0</v>
      </c>
      <c r="CN9" s="20">
        <v>0</v>
      </c>
      <c r="CO9" s="26">
        <v>0</v>
      </c>
      <c r="CP9" s="21">
        <v>0</v>
      </c>
      <c r="CQ9" s="26">
        <v>0</v>
      </c>
      <c r="CR9" s="21">
        <v>0</v>
      </c>
      <c r="CS9" s="26">
        <v>0</v>
      </c>
      <c r="CT9" s="21">
        <v>0</v>
      </c>
      <c r="CU9" s="26">
        <v>0</v>
      </c>
      <c r="CV9" s="23">
        <f t="shared" si="71"/>
        <v>0</v>
      </c>
      <c r="CW9" s="26">
        <v>0</v>
      </c>
      <c r="CX9" s="20">
        <v>0</v>
      </c>
      <c r="CY9" s="21">
        <v>0</v>
      </c>
      <c r="CZ9" s="21">
        <v>0</v>
      </c>
      <c r="DA9" s="21">
        <v>0</v>
      </c>
      <c r="DB9" s="21">
        <v>0</v>
      </c>
      <c r="DC9" s="21">
        <v>0</v>
      </c>
      <c r="DD9" s="21">
        <v>0</v>
      </c>
      <c r="DE9" s="24">
        <v>0</v>
      </c>
    </row>
    <row r="10" spans="1:109" ht="15" thickBot="1" x14ac:dyDescent="0.35">
      <c r="A10" s="13">
        <v>45177</v>
      </c>
      <c r="B10" s="25">
        <f t="shared" si="6"/>
        <v>1</v>
      </c>
      <c r="C10" s="26">
        <v>0</v>
      </c>
      <c r="D10" s="27">
        <f t="shared" si="8"/>
        <v>1</v>
      </c>
      <c r="E10" s="26">
        <v>0</v>
      </c>
      <c r="F10" s="27">
        <f t="shared" si="10"/>
        <v>0</v>
      </c>
      <c r="G10" s="28">
        <f t="shared" si="11"/>
        <v>0</v>
      </c>
      <c r="H10" s="25">
        <f t="shared" si="12"/>
        <v>2</v>
      </c>
      <c r="I10" s="26">
        <v>0</v>
      </c>
      <c r="J10" s="27">
        <f t="shared" si="14"/>
        <v>2</v>
      </c>
      <c r="K10" s="26">
        <v>0</v>
      </c>
      <c r="L10" s="27">
        <f t="shared" si="16"/>
        <v>0</v>
      </c>
      <c r="M10" s="29">
        <f t="shared" si="17"/>
        <v>0</v>
      </c>
      <c r="N10" s="25">
        <f t="shared" si="18"/>
        <v>1</v>
      </c>
      <c r="O10" s="26">
        <v>0</v>
      </c>
      <c r="P10" s="27">
        <f t="shared" si="20"/>
        <v>1</v>
      </c>
      <c r="Q10" s="26">
        <v>0</v>
      </c>
      <c r="R10" s="27">
        <f t="shared" si="22"/>
        <v>0</v>
      </c>
      <c r="S10" s="26">
        <v>0</v>
      </c>
      <c r="T10" s="25">
        <f t="shared" si="24"/>
        <v>0</v>
      </c>
      <c r="U10" s="26">
        <v>0</v>
      </c>
      <c r="V10" s="30">
        <v>0</v>
      </c>
      <c r="W10" s="26">
        <v>0</v>
      </c>
      <c r="X10" s="31">
        <v>0</v>
      </c>
      <c r="Y10" s="26">
        <v>0</v>
      </c>
      <c r="Z10" s="21">
        <v>0</v>
      </c>
      <c r="AA10" s="26">
        <v>0</v>
      </c>
      <c r="AB10" s="21">
        <v>0</v>
      </c>
      <c r="AC10" s="26">
        <v>0</v>
      </c>
      <c r="AD10" s="27">
        <f t="shared" si="30"/>
        <v>0</v>
      </c>
      <c r="AE10" s="26">
        <v>0</v>
      </c>
      <c r="AF10" s="20">
        <v>0</v>
      </c>
      <c r="AG10" s="26">
        <v>0</v>
      </c>
      <c r="AH10" s="21">
        <v>0</v>
      </c>
      <c r="AI10" s="22"/>
      <c r="AJ10" s="21">
        <v>0</v>
      </c>
      <c r="AK10" s="26">
        <v>0</v>
      </c>
      <c r="AL10" s="21">
        <v>0</v>
      </c>
      <c r="AM10" s="26">
        <v>0</v>
      </c>
      <c r="AN10" s="27">
        <f t="shared" si="35"/>
        <v>0</v>
      </c>
      <c r="AO10" s="26">
        <v>0</v>
      </c>
      <c r="AP10" s="20">
        <v>0</v>
      </c>
      <c r="AQ10" s="26">
        <v>0</v>
      </c>
      <c r="AR10" s="21">
        <v>0</v>
      </c>
      <c r="AS10" s="26">
        <v>0</v>
      </c>
      <c r="AT10" s="21">
        <v>0</v>
      </c>
      <c r="AU10" s="26">
        <v>0</v>
      </c>
      <c r="AV10" s="21">
        <v>0</v>
      </c>
      <c r="AW10" s="26">
        <v>0</v>
      </c>
      <c r="AX10" s="27">
        <f t="shared" si="41"/>
        <v>0</v>
      </c>
      <c r="AY10" s="26">
        <v>0</v>
      </c>
      <c r="AZ10" s="20">
        <v>0</v>
      </c>
      <c r="BA10" s="26">
        <v>0</v>
      </c>
      <c r="BB10" s="21">
        <v>0</v>
      </c>
      <c r="BC10" s="26">
        <v>0</v>
      </c>
      <c r="BD10" s="21">
        <v>0</v>
      </c>
      <c r="BE10" s="26">
        <v>0</v>
      </c>
      <c r="BF10" s="21">
        <v>0</v>
      </c>
      <c r="BG10" s="26">
        <v>0</v>
      </c>
      <c r="BH10" s="27">
        <f t="shared" si="47"/>
        <v>1</v>
      </c>
      <c r="BI10" s="26">
        <v>0</v>
      </c>
      <c r="BJ10" s="30">
        <v>2</v>
      </c>
      <c r="BK10" s="26">
        <v>0</v>
      </c>
      <c r="BL10" s="31">
        <v>0</v>
      </c>
      <c r="BM10" s="26">
        <v>0</v>
      </c>
      <c r="BN10" s="31">
        <v>1</v>
      </c>
      <c r="BO10" s="26">
        <v>0</v>
      </c>
      <c r="BP10" s="31">
        <v>0</v>
      </c>
      <c r="BQ10" s="26">
        <v>0</v>
      </c>
      <c r="BR10" s="27">
        <f t="shared" si="53"/>
        <v>0</v>
      </c>
      <c r="BS10" s="26">
        <v>0</v>
      </c>
      <c r="BT10" s="20">
        <v>0</v>
      </c>
      <c r="BU10" s="26">
        <v>0</v>
      </c>
      <c r="BV10" s="21">
        <v>0</v>
      </c>
      <c r="BW10" s="26">
        <v>0</v>
      </c>
      <c r="BX10" s="21">
        <v>0</v>
      </c>
      <c r="BY10" s="26">
        <v>0</v>
      </c>
      <c r="BZ10" s="21">
        <v>0</v>
      </c>
      <c r="CA10" s="26">
        <v>0</v>
      </c>
      <c r="CB10" s="27">
        <f t="shared" si="59"/>
        <v>0</v>
      </c>
      <c r="CC10" s="26">
        <v>0</v>
      </c>
      <c r="CD10" s="30">
        <v>0</v>
      </c>
      <c r="CE10" s="26">
        <v>0</v>
      </c>
      <c r="CF10" s="31">
        <v>0</v>
      </c>
      <c r="CG10" s="26">
        <v>0</v>
      </c>
      <c r="CH10" s="31">
        <v>0</v>
      </c>
      <c r="CI10" s="26">
        <v>0</v>
      </c>
      <c r="CJ10" s="31">
        <v>0</v>
      </c>
      <c r="CK10" s="26">
        <v>0</v>
      </c>
      <c r="CL10" s="18">
        <f t="shared" si="65"/>
        <v>0</v>
      </c>
      <c r="CM10" s="26">
        <v>0</v>
      </c>
      <c r="CN10" s="20">
        <v>0</v>
      </c>
      <c r="CO10" s="26">
        <v>0</v>
      </c>
      <c r="CP10" s="21">
        <v>0</v>
      </c>
      <c r="CQ10" s="26">
        <v>0</v>
      </c>
      <c r="CR10" s="21">
        <v>0</v>
      </c>
      <c r="CS10" s="26">
        <v>0</v>
      </c>
      <c r="CT10" s="21">
        <v>0</v>
      </c>
      <c r="CU10" s="26">
        <v>0</v>
      </c>
      <c r="CV10" s="23">
        <f t="shared" si="71"/>
        <v>0</v>
      </c>
      <c r="CW10" s="26">
        <v>0</v>
      </c>
      <c r="CX10" s="20">
        <v>0</v>
      </c>
      <c r="CY10" s="21">
        <v>0</v>
      </c>
      <c r="CZ10" s="21">
        <v>0</v>
      </c>
      <c r="DA10" s="21">
        <v>0</v>
      </c>
      <c r="DB10" s="21">
        <v>0</v>
      </c>
      <c r="DC10" s="21">
        <v>0</v>
      </c>
      <c r="DD10" s="21">
        <v>0</v>
      </c>
      <c r="DE10" s="24">
        <v>0</v>
      </c>
    </row>
    <row r="11" spans="1:109" ht="15" thickBot="1" x14ac:dyDescent="0.35">
      <c r="A11" s="13">
        <v>45180</v>
      </c>
      <c r="B11" s="25">
        <f t="shared" si="6"/>
        <v>0</v>
      </c>
      <c r="C11" s="26">
        <v>0</v>
      </c>
      <c r="D11" s="27">
        <f t="shared" si="8"/>
        <v>0</v>
      </c>
      <c r="E11" s="26">
        <v>0</v>
      </c>
      <c r="F11" s="27">
        <f t="shared" si="10"/>
        <v>0</v>
      </c>
      <c r="G11" s="28">
        <f t="shared" si="11"/>
        <v>0</v>
      </c>
      <c r="H11" s="25">
        <f t="shared" si="12"/>
        <v>0</v>
      </c>
      <c r="I11" s="26">
        <v>0</v>
      </c>
      <c r="J11" s="27">
        <f t="shared" si="14"/>
        <v>0</v>
      </c>
      <c r="K11" s="26">
        <v>0</v>
      </c>
      <c r="L11" s="27">
        <f t="shared" si="16"/>
        <v>0</v>
      </c>
      <c r="M11" s="29">
        <f t="shared" si="17"/>
        <v>0</v>
      </c>
      <c r="N11" s="25">
        <f t="shared" si="18"/>
        <v>0</v>
      </c>
      <c r="O11" s="26">
        <v>0</v>
      </c>
      <c r="P11" s="27">
        <f t="shared" si="20"/>
        <v>0</v>
      </c>
      <c r="Q11" s="26">
        <v>0</v>
      </c>
      <c r="R11" s="27">
        <f t="shared" si="22"/>
        <v>0</v>
      </c>
      <c r="S11" s="26">
        <v>0</v>
      </c>
      <c r="T11" s="25">
        <f t="shared" si="24"/>
        <v>0</v>
      </c>
      <c r="U11" s="26">
        <v>0</v>
      </c>
      <c r="V11" s="30">
        <v>0</v>
      </c>
      <c r="W11" s="26">
        <v>0</v>
      </c>
      <c r="X11" s="31">
        <v>0</v>
      </c>
      <c r="Y11" s="26">
        <v>0</v>
      </c>
      <c r="Z11" s="21">
        <v>0</v>
      </c>
      <c r="AA11" s="26">
        <v>0</v>
      </c>
      <c r="AB11" s="21">
        <v>0</v>
      </c>
      <c r="AC11" s="26">
        <v>0</v>
      </c>
      <c r="AD11" s="27">
        <f t="shared" si="30"/>
        <v>0</v>
      </c>
      <c r="AE11" s="26">
        <v>0</v>
      </c>
      <c r="AF11" s="20">
        <v>0</v>
      </c>
      <c r="AG11" s="26">
        <v>0</v>
      </c>
      <c r="AH11" s="21">
        <v>0</v>
      </c>
      <c r="AI11" s="22"/>
      <c r="AJ11" s="21">
        <v>0</v>
      </c>
      <c r="AK11" s="26">
        <v>0</v>
      </c>
      <c r="AL11" s="21">
        <v>0</v>
      </c>
      <c r="AM11" s="26">
        <v>0</v>
      </c>
      <c r="AN11" s="27">
        <f t="shared" si="35"/>
        <v>0</v>
      </c>
      <c r="AO11" s="26">
        <v>0</v>
      </c>
      <c r="AP11" s="20">
        <v>0</v>
      </c>
      <c r="AQ11" s="26">
        <v>0</v>
      </c>
      <c r="AR11" s="21">
        <v>0</v>
      </c>
      <c r="AS11" s="26">
        <v>0</v>
      </c>
      <c r="AT11" s="21">
        <v>0</v>
      </c>
      <c r="AU11" s="26">
        <v>0</v>
      </c>
      <c r="AV11" s="21">
        <v>0</v>
      </c>
      <c r="AW11" s="26">
        <v>0</v>
      </c>
      <c r="AX11" s="27">
        <f t="shared" si="41"/>
        <v>0</v>
      </c>
      <c r="AY11" s="26">
        <v>0</v>
      </c>
      <c r="AZ11" s="20">
        <v>0</v>
      </c>
      <c r="BA11" s="26">
        <v>0</v>
      </c>
      <c r="BB11" s="21">
        <v>0</v>
      </c>
      <c r="BC11" s="26">
        <v>0</v>
      </c>
      <c r="BD11" s="21">
        <v>0</v>
      </c>
      <c r="BE11" s="26">
        <v>0</v>
      </c>
      <c r="BF11" s="21">
        <v>0</v>
      </c>
      <c r="BG11" s="26">
        <v>0</v>
      </c>
      <c r="BH11" s="27">
        <f t="shared" si="47"/>
        <v>0</v>
      </c>
      <c r="BI11" s="26">
        <v>0</v>
      </c>
      <c r="BJ11" s="30">
        <v>0</v>
      </c>
      <c r="BK11" s="26">
        <v>0</v>
      </c>
      <c r="BL11" s="31">
        <v>0</v>
      </c>
      <c r="BM11" s="26">
        <v>0</v>
      </c>
      <c r="BN11" s="31">
        <v>0</v>
      </c>
      <c r="BO11" s="26">
        <v>0</v>
      </c>
      <c r="BP11" s="31">
        <v>0</v>
      </c>
      <c r="BQ11" s="26">
        <v>0</v>
      </c>
      <c r="BR11" s="27">
        <f t="shared" si="53"/>
        <v>0</v>
      </c>
      <c r="BS11" s="26">
        <v>0</v>
      </c>
      <c r="BT11" s="20">
        <v>0</v>
      </c>
      <c r="BU11" s="26">
        <v>0</v>
      </c>
      <c r="BV11" s="21">
        <v>0</v>
      </c>
      <c r="BW11" s="26">
        <v>0</v>
      </c>
      <c r="BX11" s="21">
        <v>0</v>
      </c>
      <c r="BY11" s="26">
        <v>0</v>
      </c>
      <c r="BZ11" s="21">
        <v>0</v>
      </c>
      <c r="CA11" s="26">
        <v>0</v>
      </c>
      <c r="CB11" s="27">
        <f t="shared" si="59"/>
        <v>0</v>
      </c>
      <c r="CC11" s="26">
        <v>0</v>
      </c>
      <c r="CD11" s="30">
        <v>0</v>
      </c>
      <c r="CE11" s="26">
        <v>0</v>
      </c>
      <c r="CF11" s="31">
        <v>0</v>
      </c>
      <c r="CG11" s="26">
        <v>0</v>
      </c>
      <c r="CH11" s="31">
        <v>0</v>
      </c>
      <c r="CI11" s="26">
        <v>0</v>
      </c>
      <c r="CJ11" s="31">
        <v>0</v>
      </c>
      <c r="CK11" s="26">
        <v>0</v>
      </c>
      <c r="CL11" s="18">
        <f t="shared" si="65"/>
        <v>0</v>
      </c>
      <c r="CM11" s="26">
        <v>0</v>
      </c>
      <c r="CN11" s="20">
        <v>0</v>
      </c>
      <c r="CO11" s="26">
        <v>0</v>
      </c>
      <c r="CP11" s="21">
        <v>0</v>
      </c>
      <c r="CQ11" s="26">
        <v>0</v>
      </c>
      <c r="CR11" s="21">
        <v>0</v>
      </c>
      <c r="CS11" s="26">
        <v>0</v>
      </c>
      <c r="CT11" s="21">
        <v>0</v>
      </c>
      <c r="CU11" s="26">
        <v>0</v>
      </c>
      <c r="CV11" s="23">
        <f t="shared" si="71"/>
        <v>0</v>
      </c>
      <c r="CW11" s="26">
        <v>0</v>
      </c>
      <c r="CX11" s="20">
        <v>0</v>
      </c>
      <c r="CY11" s="21">
        <v>0</v>
      </c>
      <c r="CZ11" s="21">
        <v>0</v>
      </c>
      <c r="DA11" s="21">
        <v>0</v>
      </c>
      <c r="DB11" s="21">
        <v>0</v>
      </c>
      <c r="DC11" s="21">
        <v>0</v>
      </c>
      <c r="DD11" s="21">
        <v>0</v>
      </c>
      <c r="DE11" s="24">
        <v>0</v>
      </c>
    </row>
    <row r="12" spans="1:109" ht="15" thickBot="1" x14ac:dyDescent="0.35">
      <c r="A12" s="13">
        <v>45181</v>
      </c>
      <c r="B12" s="25">
        <f t="shared" si="6"/>
        <v>4</v>
      </c>
      <c r="C12" s="26">
        <v>0</v>
      </c>
      <c r="D12" s="27">
        <f t="shared" si="8"/>
        <v>4</v>
      </c>
      <c r="E12" s="26">
        <v>0</v>
      </c>
      <c r="F12" s="27">
        <f t="shared" si="10"/>
        <v>0</v>
      </c>
      <c r="G12" s="28">
        <f t="shared" si="11"/>
        <v>0</v>
      </c>
      <c r="H12" s="25">
        <f t="shared" si="12"/>
        <v>4</v>
      </c>
      <c r="I12" s="26">
        <v>0</v>
      </c>
      <c r="J12" s="27">
        <f t="shared" si="14"/>
        <v>4</v>
      </c>
      <c r="K12" s="26">
        <v>0</v>
      </c>
      <c r="L12" s="27">
        <f t="shared" si="16"/>
        <v>0</v>
      </c>
      <c r="M12" s="29">
        <f t="shared" si="17"/>
        <v>0</v>
      </c>
      <c r="N12" s="25">
        <f t="shared" si="18"/>
        <v>0</v>
      </c>
      <c r="O12" s="26">
        <v>0</v>
      </c>
      <c r="P12" s="27">
        <f t="shared" si="20"/>
        <v>0</v>
      </c>
      <c r="Q12" s="26">
        <v>0</v>
      </c>
      <c r="R12" s="27">
        <f t="shared" si="22"/>
        <v>0</v>
      </c>
      <c r="S12" s="26">
        <v>0</v>
      </c>
      <c r="T12" s="25">
        <f t="shared" si="24"/>
        <v>0</v>
      </c>
      <c r="U12" s="26">
        <v>0</v>
      </c>
      <c r="V12" s="30">
        <v>0</v>
      </c>
      <c r="W12" s="26">
        <v>0</v>
      </c>
      <c r="X12" s="31">
        <v>0</v>
      </c>
      <c r="Y12" s="26">
        <v>0</v>
      </c>
      <c r="Z12" s="21">
        <v>0</v>
      </c>
      <c r="AA12" s="26">
        <v>0</v>
      </c>
      <c r="AB12" s="21">
        <v>0</v>
      </c>
      <c r="AC12" s="26">
        <v>0</v>
      </c>
      <c r="AD12" s="27">
        <f t="shared" si="30"/>
        <v>0</v>
      </c>
      <c r="AE12" s="26">
        <v>0</v>
      </c>
      <c r="AF12" s="20">
        <v>0</v>
      </c>
      <c r="AG12" s="26">
        <v>0</v>
      </c>
      <c r="AH12" s="21">
        <v>0</v>
      </c>
      <c r="AI12" s="22"/>
      <c r="AJ12" s="21">
        <v>0</v>
      </c>
      <c r="AK12" s="26">
        <v>0</v>
      </c>
      <c r="AL12" s="21">
        <v>0</v>
      </c>
      <c r="AM12" s="26">
        <v>0</v>
      </c>
      <c r="AN12" s="27">
        <f t="shared" si="35"/>
        <v>3</v>
      </c>
      <c r="AO12" s="26">
        <v>0</v>
      </c>
      <c r="AP12" s="20">
        <v>3</v>
      </c>
      <c r="AQ12" s="26">
        <v>0</v>
      </c>
      <c r="AR12" s="21">
        <v>0</v>
      </c>
      <c r="AS12" s="26">
        <v>0</v>
      </c>
      <c r="AT12" s="21">
        <v>0</v>
      </c>
      <c r="AU12" s="26">
        <v>0</v>
      </c>
      <c r="AV12" s="21">
        <v>0</v>
      </c>
      <c r="AW12" s="26">
        <v>0</v>
      </c>
      <c r="AX12" s="27">
        <f t="shared" si="41"/>
        <v>1</v>
      </c>
      <c r="AY12" s="26">
        <v>0</v>
      </c>
      <c r="AZ12" s="20">
        <v>1</v>
      </c>
      <c r="BA12" s="26">
        <v>0</v>
      </c>
      <c r="BB12" s="21">
        <v>0</v>
      </c>
      <c r="BC12" s="26">
        <v>0</v>
      </c>
      <c r="BD12" s="21">
        <v>0</v>
      </c>
      <c r="BE12" s="26">
        <v>0</v>
      </c>
      <c r="BF12" s="21">
        <v>0</v>
      </c>
      <c r="BG12" s="26">
        <v>0</v>
      </c>
      <c r="BH12" s="27">
        <f t="shared" si="47"/>
        <v>0</v>
      </c>
      <c r="BI12" s="26">
        <v>0</v>
      </c>
      <c r="BJ12" s="30">
        <v>0</v>
      </c>
      <c r="BK12" s="26">
        <v>0</v>
      </c>
      <c r="BL12" s="31">
        <v>0</v>
      </c>
      <c r="BM12" s="26">
        <v>0</v>
      </c>
      <c r="BN12" s="31">
        <v>0</v>
      </c>
      <c r="BO12" s="26">
        <v>0</v>
      </c>
      <c r="BP12" s="31">
        <v>0</v>
      </c>
      <c r="BQ12" s="26">
        <v>0</v>
      </c>
      <c r="BR12" s="27">
        <f t="shared" si="53"/>
        <v>0</v>
      </c>
      <c r="BS12" s="26">
        <v>0</v>
      </c>
      <c r="BT12" s="20">
        <v>0</v>
      </c>
      <c r="BU12" s="26">
        <v>0</v>
      </c>
      <c r="BV12" s="21">
        <v>0</v>
      </c>
      <c r="BW12" s="26">
        <v>0</v>
      </c>
      <c r="BX12" s="21">
        <v>0</v>
      </c>
      <c r="BY12" s="26">
        <v>0</v>
      </c>
      <c r="BZ12" s="21">
        <v>0</v>
      </c>
      <c r="CA12" s="26">
        <v>0</v>
      </c>
      <c r="CB12" s="27">
        <f t="shared" si="59"/>
        <v>0</v>
      </c>
      <c r="CC12" s="26">
        <v>0</v>
      </c>
      <c r="CD12" s="30">
        <v>0</v>
      </c>
      <c r="CE12" s="26">
        <v>0</v>
      </c>
      <c r="CF12" s="31">
        <v>0</v>
      </c>
      <c r="CG12" s="26">
        <v>0</v>
      </c>
      <c r="CH12" s="31">
        <v>0</v>
      </c>
      <c r="CI12" s="26">
        <v>0</v>
      </c>
      <c r="CJ12" s="31">
        <v>0</v>
      </c>
      <c r="CK12" s="26">
        <v>0</v>
      </c>
      <c r="CL12" s="18">
        <f t="shared" si="65"/>
        <v>0</v>
      </c>
      <c r="CM12" s="26">
        <v>0</v>
      </c>
      <c r="CN12" s="20">
        <v>0</v>
      </c>
      <c r="CO12" s="26">
        <v>0</v>
      </c>
      <c r="CP12" s="21">
        <v>0</v>
      </c>
      <c r="CQ12" s="26">
        <v>0</v>
      </c>
      <c r="CR12" s="21">
        <v>0</v>
      </c>
      <c r="CS12" s="26">
        <v>0</v>
      </c>
      <c r="CT12" s="21">
        <v>0</v>
      </c>
      <c r="CU12" s="26">
        <v>0</v>
      </c>
      <c r="CV12" s="23">
        <f t="shared" si="71"/>
        <v>0</v>
      </c>
      <c r="CW12" s="26">
        <v>0</v>
      </c>
      <c r="CX12" s="20">
        <v>0</v>
      </c>
      <c r="CY12" s="21">
        <v>0</v>
      </c>
      <c r="CZ12" s="21">
        <v>0</v>
      </c>
      <c r="DA12" s="21">
        <v>0</v>
      </c>
      <c r="DB12" s="21">
        <v>0</v>
      </c>
      <c r="DC12" s="21">
        <v>0</v>
      </c>
      <c r="DD12" s="21">
        <v>0</v>
      </c>
      <c r="DE12" s="24">
        <v>0</v>
      </c>
    </row>
    <row r="13" spans="1:109" ht="15" thickBot="1" x14ac:dyDescent="0.35">
      <c r="A13" s="13">
        <v>45182</v>
      </c>
      <c r="B13" s="25">
        <f t="shared" si="6"/>
        <v>4</v>
      </c>
      <c r="C13" s="26">
        <v>0</v>
      </c>
      <c r="D13" s="27">
        <f t="shared" si="8"/>
        <v>3</v>
      </c>
      <c r="E13" s="26">
        <v>0</v>
      </c>
      <c r="F13" s="27">
        <f t="shared" si="10"/>
        <v>1</v>
      </c>
      <c r="G13" s="28">
        <f t="shared" si="11"/>
        <v>0</v>
      </c>
      <c r="H13" s="25">
        <f t="shared" si="12"/>
        <v>5</v>
      </c>
      <c r="I13" s="26">
        <v>0</v>
      </c>
      <c r="J13" s="27">
        <f t="shared" si="14"/>
        <v>4</v>
      </c>
      <c r="K13" s="26">
        <v>0</v>
      </c>
      <c r="L13" s="27">
        <f t="shared" si="16"/>
        <v>1</v>
      </c>
      <c r="M13" s="29">
        <f t="shared" si="17"/>
        <v>0</v>
      </c>
      <c r="N13" s="25">
        <f t="shared" si="18"/>
        <v>1</v>
      </c>
      <c r="O13" s="26">
        <v>0</v>
      </c>
      <c r="P13" s="27">
        <f t="shared" si="20"/>
        <v>1</v>
      </c>
      <c r="Q13" s="26">
        <v>0</v>
      </c>
      <c r="R13" s="27">
        <f t="shared" si="22"/>
        <v>0</v>
      </c>
      <c r="S13" s="26">
        <v>0</v>
      </c>
      <c r="T13" s="25">
        <f t="shared" si="24"/>
        <v>1</v>
      </c>
      <c r="U13" s="26">
        <v>0</v>
      </c>
      <c r="V13" s="30">
        <v>1</v>
      </c>
      <c r="W13" s="26">
        <v>0</v>
      </c>
      <c r="X13" s="31">
        <v>0</v>
      </c>
      <c r="Y13" s="26">
        <v>0</v>
      </c>
      <c r="Z13" s="21">
        <v>0</v>
      </c>
      <c r="AA13" s="26">
        <v>0</v>
      </c>
      <c r="AB13" s="21">
        <v>0</v>
      </c>
      <c r="AC13" s="26">
        <v>0</v>
      </c>
      <c r="AD13" s="27">
        <f t="shared" si="30"/>
        <v>0</v>
      </c>
      <c r="AE13" s="26">
        <v>0</v>
      </c>
      <c r="AF13" s="20">
        <v>0</v>
      </c>
      <c r="AG13" s="26">
        <v>0</v>
      </c>
      <c r="AH13" s="21">
        <v>0</v>
      </c>
      <c r="AI13" s="22"/>
      <c r="AJ13" s="21">
        <v>0</v>
      </c>
      <c r="AK13" s="26">
        <v>0</v>
      </c>
      <c r="AL13" s="21">
        <v>0</v>
      </c>
      <c r="AM13" s="26">
        <v>0</v>
      </c>
      <c r="AN13" s="27">
        <f t="shared" si="35"/>
        <v>2</v>
      </c>
      <c r="AO13" s="26">
        <v>0</v>
      </c>
      <c r="AP13" s="20">
        <v>1</v>
      </c>
      <c r="AQ13" s="26">
        <v>0</v>
      </c>
      <c r="AR13" s="21">
        <v>1</v>
      </c>
      <c r="AS13" s="26">
        <v>0</v>
      </c>
      <c r="AT13" s="21">
        <v>0</v>
      </c>
      <c r="AU13" s="26">
        <v>0</v>
      </c>
      <c r="AV13" s="21">
        <v>0</v>
      </c>
      <c r="AW13" s="26">
        <v>0</v>
      </c>
      <c r="AX13" s="27">
        <f t="shared" si="41"/>
        <v>0</v>
      </c>
      <c r="AY13" s="26">
        <v>0</v>
      </c>
      <c r="AZ13" s="20">
        <v>0</v>
      </c>
      <c r="BA13" s="26">
        <v>0</v>
      </c>
      <c r="BB13" s="21">
        <v>0</v>
      </c>
      <c r="BC13" s="26">
        <v>0</v>
      </c>
      <c r="BD13" s="21">
        <v>0</v>
      </c>
      <c r="BE13" s="26">
        <v>0</v>
      </c>
      <c r="BF13" s="21">
        <v>0</v>
      </c>
      <c r="BG13" s="26">
        <v>0</v>
      </c>
      <c r="BH13" s="27">
        <f t="shared" si="47"/>
        <v>0</v>
      </c>
      <c r="BI13" s="26">
        <v>0</v>
      </c>
      <c r="BJ13" s="30">
        <v>1</v>
      </c>
      <c r="BK13" s="26">
        <v>0</v>
      </c>
      <c r="BL13" s="31">
        <v>0</v>
      </c>
      <c r="BM13" s="26">
        <v>0</v>
      </c>
      <c r="BN13" s="31">
        <v>1</v>
      </c>
      <c r="BO13" s="26">
        <v>0</v>
      </c>
      <c r="BP13" s="31">
        <v>0</v>
      </c>
      <c r="BQ13" s="26">
        <v>0</v>
      </c>
      <c r="BR13" s="27">
        <f t="shared" si="53"/>
        <v>0</v>
      </c>
      <c r="BS13" s="26">
        <v>0</v>
      </c>
      <c r="BT13" s="20">
        <v>0</v>
      </c>
      <c r="BU13" s="26">
        <v>0</v>
      </c>
      <c r="BV13" s="21">
        <v>0</v>
      </c>
      <c r="BW13" s="26">
        <v>0</v>
      </c>
      <c r="BX13" s="21">
        <v>0</v>
      </c>
      <c r="BY13" s="26">
        <v>0</v>
      </c>
      <c r="BZ13" s="21">
        <v>0</v>
      </c>
      <c r="CA13" s="26">
        <v>0</v>
      </c>
      <c r="CB13" s="27">
        <f t="shared" si="59"/>
        <v>1</v>
      </c>
      <c r="CC13" s="26">
        <v>0</v>
      </c>
      <c r="CD13" s="30">
        <v>1</v>
      </c>
      <c r="CE13" s="26">
        <v>0</v>
      </c>
      <c r="CF13" s="31">
        <v>0</v>
      </c>
      <c r="CG13" s="26">
        <v>0</v>
      </c>
      <c r="CH13" s="31">
        <v>0</v>
      </c>
      <c r="CI13" s="26">
        <v>0</v>
      </c>
      <c r="CJ13" s="31">
        <v>0</v>
      </c>
      <c r="CK13" s="26">
        <v>0</v>
      </c>
      <c r="CL13" s="18">
        <f t="shared" si="65"/>
        <v>0</v>
      </c>
      <c r="CM13" s="26">
        <v>0</v>
      </c>
      <c r="CN13" s="20">
        <v>0</v>
      </c>
      <c r="CO13" s="26">
        <v>0</v>
      </c>
      <c r="CP13" s="21">
        <v>0</v>
      </c>
      <c r="CQ13" s="26">
        <v>0</v>
      </c>
      <c r="CR13" s="21">
        <v>0</v>
      </c>
      <c r="CS13" s="26">
        <v>0</v>
      </c>
      <c r="CT13" s="21">
        <v>0</v>
      </c>
      <c r="CU13" s="26">
        <v>0</v>
      </c>
      <c r="CV13" s="23">
        <f t="shared" si="71"/>
        <v>0</v>
      </c>
      <c r="CW13" s="26">
        <v>0</v>
      </c>
      <c r="CX13" s="20">
        <v>0</v>
      </c>
      <c r="CY13" s="21">
        <v>0</v>
      </c>
      <c r="CZ13" s="21">
        <v>0</v>
      </c>
      <c r="DA13" s="21">
        <v>0</v>
      </c>
      <c r="DB13" s="21">
        <v>0</v>
      </c>
      <c r="DC13" s="21">
        <v>0</v>
      </c>
      <c r="DD13" s="21">
        <v>0</v>
      </c>
      <c r="DE13" s="24">
        <v>0</v>
      </c>
    </row>
    <row r="14" spans="1:109" ht="15" thickBot="1" x14ac:dyDescent="0.35">
      <c r="A14" s="13">
        <v>45183</v>
      </c>
      <c r="B14" s="25">
        <f t="shared" si="6"/>
        <v>1</v>
      </c>
      <c r="C14" s="26">
        <v>0</v>
      </c>
      <c r="D14" s="27">
        <f t="shared" si="8"/>
        <v>1</v>
      </c>
      <c r="E14" s="26">
        <v>0</v>
      </c>
      <c r="F14" s="27">
        <f t="shared" si="10"/>
        <v>0</v>
      </c>
      <c r="G14" s="28">
        <f t="shared" si="11"/>
        <v>0</v>
      </c>
      <c r="H14" s="25">
        <f t="shared" si="12"/>
        <v>1</v>
      </c>
      <c r="I14" s="26">
        <v>0</v>
      </c>
      <c r="J14" s="27">
        <f t="shared" si="14"/>
        <v>1</v>
      </c>
      <c r="K14" s="26">
        <v>0</v>
      </c>
      <c r="L14" s="27">
        <f t="shared" si="16"/>
        <v>0</v>
      </c>
      <c r="M14" s="29">
        <f t="shared" si="17"/>
        <v>0</v>
      </c>
      <c r="N14" s="25">
        <f t="shared" si="18"/>
        <v>0</v>
      </c>
      <c r="O14" s="26">
        <v>0</v>
      </c>
      <c r="P14" s="27">
        <f t="shared" si="20"/>
        <v>0</v>
      </c>
      <c r="Q14" s="26">
        <v>0</v>
      </c>
      <c r="R14" s="27">
        <f t="shared" si="22"/>
        <v>0</v>
      </c>
      <c r="S14" s="26">
        <v>0</v>
      </c>
      <c r="T14" s="25">
        <f t="shared" si="24"/>
        <v>0</v>
      </c>
      <c r="U14" s="26">
        <v>0</v>
      </c>
      <c r="V14" s="30">
        <v>0</v>
      </c>
      <c r="W14" s="26">
        <v>0</v>
      </c>
      <c r="X14" s="31">
        <v>0</v>
      </c>
      <c r="Y14" s="26">
        <v>0</v>
      </c>
      <c r="Z14" s="21">
        <v>0</v>
      </c>
      <c r="AA14" s="26">
        <v>0</v>
      </c>
      <c r="AB14" s="21">
        <v>0</v>
      </c>
      <c r="AC14" s="26">
        <v>0</v>
      </c>
      <c r="AD14" s="27">
        <f t="shared" si="30"/>
        <v>0</v>
      </c>
      <c r="AE14" s="26">
        <v>0</v>
      </c>
      <c r="AF14" s="20">
        <v>0</v>
      </c>
      <c r="AG14" s="26">
        <v>0</v>
      </c>
      <c r="AH14" s="21">
        <v>0</v>
      </c>
      <c r="AI14" s="22"/>
      <c r="AJ14" s="21">
        <v>0</v>
      </c>
      <c r="AK14" s="26">
        <v>0</v>
      </c>
      <c r="AL14" s="21">
        <v>0</v>
      </c>
      <c r="AM14" s="26">
        <v>0</v>
      </c>
      <c r="AN14" s="27">
        <f t="shared" si="35"/>
        <v>0</v>
      </c>
      <c r="AO14" s="26">
        <v>0</v>
      </c>
      <c r="AP14" s="20">
        <v>0</v>
      </c>
      <c r="AQ14" s="26">
        <v>0</v>
      </c>
      <c r="AR14" s="21">
        <v>0</v>
      </c>
      <c r="AS14" s="26">
        <v>0</v>
      </c>
      <c r="AT14" s="21">
        <v>0</v>
      </c>
      <c r="AU14" s="26">
        <v>0</v>
      </c>
      <c r="AV14" s="21">
        <v>0</v>
      </c>
      <c r="AW14" s="26">
        <v>0</v>
      </c>
      <c r="AX14" s="27">
        <f t="shared" si="41"/>
        <v>0</v>
      </c>
      <c r="AY14" s="26">
        <v>0</v>
      </c>
      <c r="AZ14" s="20">
        <v>0</v>
      </c>
      <c r="BA14" s="26">
        <v>0</v>
      </c>
      <c r="BB14" s="21">
        <v>0</v>
      </c>
      <c r="BC14" s="26">
        <v>0</v>
      </c>
      <c r="BD14" s="21">
        <v>0</v>
      </c>
      <c r="BE14" s="26">
        <v>0</v>
      </c>
      <c r="BF14" s="21">
        <v>0</v>
      </c>
      <c r="BG14" s="26">
        <v>0</v>
      </c>
      <c r="BH14" s="27">
        <f t="shared" si="47"/>
        <v>0</v>
      </c>
      <c r="BI14" s="26">
        <v>0</v>
      </c>
      <c r="BJ14" s="30">
        <v>0</v>
      </c>
      <c r="BK14" s="26">
        <v>0</v>
      </c>
      <c r="BL14" s="31">
        <v>0</v>
      </c>
      <c r="BM14" s="26">
        <v>0</v>
      </c>
      <c r="BN14" s="31">
        <v>0</v>
      </c>
      <c r="BO14" s="26">
        <v>0</v>
      </c>
      <c r="BP14" s="31">
        <v>0</v>
      </c>
      <c r="BQ14" s="26">
        <v>0</v>
      </c>
      <c r="BR14" s="27">
        <f t="shared" si="53"/>
        <v>0</v>
      </c>
      <c r="BS14" s="26">
        <v>0</v>
      </c>
      <c r="BT14" s="20">
        <v>0</v>
      </c>
      <c r="BU14" s="26">
        <v>0</v>
      </c>
      <c r="BV14" s="21">
        <v>0</v>
      </c>
      <c r="BW14" s="26">
        <v>0</v>
      </c>
      <c r="BX14" s="21">
        <v>0</v>
      </c>
      <c r="BY14" s="26">
        <v>0</v>
      </c>
      <c r="BZ14" s="21">
        <v>0</v>
      </c>
      <c r="CA14" s="26">
        <v>0</v>
      </c>
      <c r="CB14" s="27">
        <f t="shared" si="59"/>
        <v>1</v>
      </c>
      <c r="CC14" s="26">
        <v>0</v>
      </c>
      <c r="CD14" s="30">
        <v>1</v>
      </c>
      <c r="CE14" s="26">
        <v>0</v>
      </c>
      <c r="CF14" s="31">
        <v>0</v>
      </c>
      <c r="CG14" s="26">
        <v>0</v>
      </c>
      <c r="CH14" s="31">
        <v>0</v>
      </c>
      <c r="CI14" s="26">
        <v>0</v>
      </c>
      <c r="CJ14" s="31">
        <v>0</v>
      </c>
      <c r="CK14" s="26">
        <v>0</v>
      </c>
      <c r="CL14" s="18">
        <f t="shared" si="65"/>
        <v>0</v>
      </c>
      <c r="CM14" s="26">
        <v>0</v>
      </c>
      <c r="CN14" s="20">
        <v>0</v>
      </c>
      <c r="CO14" s="26">
        <v>0</v>
      </c>
      <c r="CP14" s="21">
        <v>0</v>
      </c>
      <c r="CQ14" s="26">
        <v>0</v>
      </c>
      <c r="CR14" s="21">
        <v>0</v>
      </c>
      <c r="CS14" s="26">
        <v>0</v>
      </c>
      <c r="CT14" s="21">
        <v>0</v>
      </c>
      <c r="CU14" s="26">
        <v>0</v>
      </c>
      <c r="CV14" s="23">
        <f t="shared" si="71"/>
        <v>0</v>
      </c>
      <c r="CW14" s="26">
        <v>0</v>
      </c>
      <c r="CX14" s="20">
        <v>0</v>
      </c>
      <c r="CY14" s="21">
        <v>0</v>
      </c>
      <c r="CZ14" s="21">
        <v>0</v>
      </c>
      <c r="DA14" s="21">
        <v>0</v>
      </c>
      <c r="DB14" s="21">
        <v>0</v>
      </c>
      <c r="DC14" s="21">
        <v>0</v>
      </c>
      <c r="DD14" s="21">
        <v>0</v>
      </c>
      <c r="DE14" s="24">
        <v>0</v>
      </c>
    </row>
    <row r="15" spans="1:109" ht="15" thickBot="1" x14ac:dyDescent="0.35">
      <c r="A15" s="13">
        <v>45184</v>
      </c>
      <c r="B15" s="25">
        <f t="shared" si="6"/>
        <v>1</v>
      </c>
      <c r="C15" s="26">
        <v>0</v>
      </c>
      <c r="D15" s="27">
        <f t="shared" si="8"/>
        <v>1</v>
      </c>
      <c r="E15" s="26">
        <v>0</v>
      </c>
      <c r="F15" s="27">
        <f t="shared" si="10"/>
        <v>0</v>
      </c>
      <c r="G15" s="28">
        <f t="shared" si="11"/>
        <v>0</v>
      </c>
      <c r="H15" s="25">
        <f t="shared" si="12"/>
        <v>1</v>
      </c>
      <c r="I15" s="26">
        <v>0</v>
      </c>
      <c r="J15" s="27">
        <f t="shared" si="14"/>
        <v>1</v>
      </c>
      <c r="K15" s="26">
        <v>0</v>
      </c>
      <c r="L15" s="27">
        <f t="shared" si="16"/>
        <v>0</v>
      </c>
      <c r="M15" s="29">
        <f t="shared" si="17"/>
        <v>0</v>
      </c>
      <c r="N15" s="25">
        <f t="shared" si="18"/>
        <v>0</v>
      </c>
      <c r="O15" s="26">
        <v>0</v>
      </c>
      <c r="P15" s="27">
        <f t="shared" si="20"/>
        <v>0</v>
      </c>
      <c r="Q15" s="26">
        <v>0</v>
      </c>
      <c r="R15" s="27">
        <f t="shared" si="22"/>
        <v>0</v>
      </c>
      <c r="S15" s="26">
        <v>0</v>
      </c>
      <c r="T15" s="25">
        <f t="shared" si="24"/>
        <v>1</v>
      </c>
      <c r="U15" s="26">
        <v>0</v>
      </c>
      <c r="V15" s="30">
        <v>1</v>
      </c>
      <c r="W15" s="26">
        <v>0</v>
      </c>
      <c r="X15" s="31">
        <v>0</v>
      </c>
      <c r="Y15" s="26">
        <v>0</v>
      </c>
      <c r="Z15" s="21">
        <v>0</v>
      </c>
      <c r="AA15" s="26">
        <v>0</v>
      </c>
      <c r="AB15" s="21">
        <v>0</v>
      </c>
      <c r="AC15" s="26">
        <v>0</v>
      </c>
      <c r="AD15" s="27">
        <f t="shared" si="30"/>
        <v>0</v>
      </c>
      <c r="AE15" s="26">
        <v>0</v>
      </c>
      <c r="AF15" s="20">
        <v>0</v>
      </c>
      <c r="AG15" s="26">
        <v>0</v>
      </c>
      <c r="AH15" s="21">
        <v>0</v>
      </c>
      <c r="AI15" s="22"/>
      <c r="AJ15" s="21">
        <v>0</v>
      </c>
      <c r="AK15" s="26">
        <v>0</v>
      </c>
      <c r="AL15" s="21">
        <v>0</v>
      </c>
      <c r="AM15" s="26">
        <v>0</v>
      </c>
      <c r="AN15" s="27">
        <f t="shared" si="35"/>
        <v>0</v>
      </c>
      <c r="AO15" s="26">
        <v>0</v>
      </c>
      <c r="AP15" s="20">
        <v>0</v>
      </c>
      <c r="AQ15" s="26">
        <v>0</v>
      </c>
      <c r="AR15" s="21">
        <v>0</v>
      </c>
      <c r="AS15" s="26">
        <v>0</v>
      </c>
      <c r="AT15" s="21">
        <v>0</v>
      </c>
      <c r="AU15" s="26">
        <v>0</v>
      </c>
      <c r="AV15" s="21">
        <v>0</v>
      </c>
      <c r="AW15" s="26">
        <v>0</v>
      </c>
      <c r="AX15" s="27">
        <f t="shared" si="41"/>
        <v>0</v>
      </c>
      <c r="AY15" s="26">
        <v>0</v>
      </c>
      <c r="AZ15" s="20">
        <v>0</v>
      </c>
      <c r="BA15" s="26">
        <v>0</v>
      </c>
      <c r="BB15" s="21">
        <v>0</v>
      </c>
      <c r="BC15" s="26">
        <v>0</v>
      </c>
      <c r="BD15" s="21">
        <v>0</v>
      </c>
      <c r="BE15" s="26">
        <v>0</v>
      </c>
      <c r="BF15" s="21">
        <v>0</v>
      </c>
      <c r="BG15" s="26">
        <v>0</v>
      </c>
      <c r="BH15" s="27">
        <f t="shared" si="47"/>
        <v>0</v>
      </c>
      <c r="BI15" s="26">
        <v>0</v>
      </c>
      <c r="BJ15" s="30">
        <v>0</v>
      </c>
      <c r="BK15" s="26">
        <v>0</v>
      </c>
      <c r="BL15" s="31">
        <v>0</v>
      </c>
      <c r="BM15" s="26">
        <v>0</v>
      </c>
      <c r="BN15" s="31">
        <v>0</v>
      </c>
      <c r="BO15" s="26">
        <v>0</v>
      </c>
      <c r="BP15" s="31">
        <v>0</v>
      </c>
      <c r="BQ15" s="26">
        <v>0</v>
      </c>
      <c r="BR15" s="27">
        <f t="shared" si="53"/>
        <v>0</v>
      </c>
      <c r="BS15" s="26">
        <v>0</v>
      </c>
      <c r="BT15" s="20">
        <v>0</v>
      </c>
      <c r="BU15" s="26">
        <v>0</v>
      </c>
      <c r="BV15" s="21">
        <v>0</v>
      </c>
      <c r="BW15" s="26">
        <v>0</v>
      </c>
      <c r="BX15" s="21">
        <v>0</v>
      </c>
      <c r="BY15" s="26">
        <v>0</v>
      </c>
      <c r="BZ15" s="21">
        <v>0</v>
      </c>
      <c r="CA15" s="26">
        <v>0</v>
      </c>
      <c r="CB15" s="27">
        <f t="shared" si="59"/>
        <v>0</v>
      </c>
      <c r="CC15" s="26">
        <v>0</v>
      </c>
      <c r="CD15" s="30">
        <v>0</v>
      </c>
      <c r="CE15" s="26">
        <v>0</v>
      </c>
      <c r="CF15" s="31">
        <v>0</v>
      </c>
      <c r="CG15" s="26">
        <v>0</v>
      </c>
      <c r="CH15" s="31">
        <v>0</v>
      </c>
      <c r="CI15" s="26">
        <v>0</v>
      </c>
      <c r="CJ15" s="31">
        <v>0</v>
      </c>
      <c r="CK15" s="26">
        <v>0</v>
      </c>
      <c r="CL15" s="18">
        <f t="shared" si="65"/>
        <v>0</v>
      </c>
      <c r="CM15" s="26">
        <v>0</v>
      </c>
      <c r="CN15" s="20">
        <v>0</v>
      </c>
      <c r="CO15" s="26">
        <v>0</v>
      </c>
      <c r="CP15" s="21">
        <v>0</v>
      </c>
      <c r="CQ15" s="26">
        <v>0</v>
      </c>
      <c r="CR15" s="21">
        <v>0</v>
      </c>
      <c r="CS15" s="26">
        <v>0</v>
      </c>
      <c r="CT15" s="21">
        <v>0</v>
      </c>
      <c r="CU15" s="26">
        <v>0</v>
      </c>
      <c r="CV15" s="23">
        <f t="shared" si="71"/>
        <v>0</v>
      </c>
      <c r="CW15" s="26">
        <v>0</v>
      </c>
      <c r="CX15" s="20">
        <v>0</v>
      </c>
      <c r="CY15" s="21">
        <v>0</v>
      </c>
      <c r="CZ15" s="21">
        <v>0</v>
      </c>
      <c r="DA15" s="21">
        <v>0</v>
      </c>
      <c r="DB15" s="21">
        <v>0</v>
      </c>
      <c r="DC15" s="21">
        <v>0</v>
      </c>
      <c r="DD15" s="21">
        <v>0</v>
      </c>
      <c r="DE15" s="24">
        <v>0</v>
      </c>
    </row>
    <row r="16" spans="1:109" ht="15" thickBot="1" x14ac:dyDescent="0.35">
      <c r="A16" s="13">
        <v>45187</v>
      </c>
      <c r="B16" s="25">
        <f>D16+F16</f>
        <v>1</v>
      </c>
      <c r="C16" s="26">
        <v>0</v>
      </c>
      <c r="D16" s="27">
        <f t="shared" ref="D16:G17" si="73">J16-P16</f>
        <v>1</v>
      </c>
      <c r="E16" s="26">
        <v>0</v>
      </c>
      <c r="F16" s="27">
        <f t="shared" si="73"/>
        <v>0</v>
      </c>
      <c r="G16" s="28">
        <f t="shared" si="73"/>
        <v>0</v>
      </c>
      <c r="H16" s="25">
        <f>J16+L16</f>
        <v>1</v>
      </c>
      <c r="I16" s="26">
        <v>0</v>
      </c>
      <c r="J16" s="27">
        <f t="shared" ref="J16:M17" si="74">V16+AF16+AP16+AZ16+BJ16+BT16+CD16+CN16+CX16</f>
        <v>1</v>
      </c>
      <c r="K16" s="26">
        <v>0</v>
      </c>
      <c r="L16" s="27">
        <f t="shared" si="74"/>
        <v>0</v>
      </c>
      <c r="M16" s="29">
        <f t="shared" si="74"/>
        <v>0</v>
      </c>
      <c r="N16" s="25">
        <f>P16+R16</f>
        <v>0</v>
      </c>
      <c r="O16" s="26">
        <v>0</v>
      </c>
      <c r="P16" s="27">
        <f t="shared" ref="P16:S17" si="75">Z16+AJ16+AT16+BD16+BN16+BX16+CH16+CR16+DB16</f>
        <v>0</v>
      </c>
      <c r="Q16" s="26">
        <v>0</v>
      </c>
      <c r="R16" s="27">
        <f t="shared" si="75"/>
        <v>0</v>
      </c>
      <c r="S16" s="26">
        <v>0</v>
      </c>
      <c r="T16" s="25">
        <f>V16+X16-Z16-AB16</f>
        <v>0</v>
      </c>
      <c r="U16" s="26">
        <v>0</v>
      </c>
      <c r="V16" s="30">
        <v>0</v>
      </c>
      <c r="W16" s="26">
        <v>0</v>
      </c>
      <c r="X16" s="31">
        <v>0</v>
      </c>
      <c r="Y16" s="26">
        <v>0</v>
      </c>
      <c r="Z16" s="21">
        <v>0</v>
      </c>
      <c r="AA16" s="26">
        <v>0</v>
      </c>
      <c r="AB16" s="21">
        <v>0</v>
      </c>
      <c r="AC16" s="26">
        <v>0</v>
      </c>
      <c r="AD16" s="27">
        <f t="shared" si="30"/>
        <v>0</v>
      </c>
      <c r="AE16" s="26">
        <v>0</v>
      </c>
      <c r="AF16" s="20">
        <v>0</v>
      </c>
      <c r="AG16" s="26">
        <v>0</v>
      </c>
      <c r="AH16" s="21">
        <v>0</v>
      </c>
      <c r="AI16" s="22"/>
      <c r="AJ16" s="21">
        <v>0</v>
      </c>
      <c r="AK16" s="26">
        <v>0</v>
      </c>
      <c r="AL16" s="21">
        <v>0</v>
      </c>
      <c r="AM16" s="26">
        <v>0</v>
      </c>
      <c r="AN16" s="27">
        <f t="shared" si="35"/>
        <v>0</v>
      </c>
      <c r="AO16" s="26">
        <v>0</v>
      </c>
      <c r="AP16" s="20">
        <v>0</v>
      </c>
      <c r="AQ16" s="26">
        <v>0</v>
      </c>
      <c r="AR16" s="21">
        <v>0</v>
      </c>
      <c r="AS16" s="26">
        <v>0</v>
      </c>
      <c r="AT16" s="21">
        <v>0</v>
      </c>
      <c r="AU16" s="26">
        <v>0</v>
      </c>
      <c r="AV16" s="21">
        <v>0</v>
      </c>
      <c r="AW16" s="26">
        <v>0</v>
      </c>
      <c r="AX16" s="27">
        <f t="shared" si="41"/>
        <v>1</v>
      </c>
      <c r="AY16" s="26">
        <v>0</v>
      </c>
      <c r="AZ16" s="20">
        <v>1</v>
      </c>
      <c r="BA16" s="26">
        <v>0</v>
      </c>
      <c r="BB16" s="21">
        <v>0</v>
      </c>
      <c r="BC16" s="26">
        <v>0</v>
      </c>
      <c r="BD16" s="21">
        <v>0</v>
      </c>
      <c r="BE16" s="26">
        <v>0</v>
      </c>
      <c r="BF16" s="21">
        <v>0</v>
      </c>
      <c r="BG16" s="26">
        <v>0</v>
      </c>
      <c r="BH16" s="27">
        <f t="shared" si="47"/>
        <v>0</v>
      </c>
      <c r="BI16" s="26">
        <v>0</v>
      </c>
      <c r="BJ16" s="30">
        <v>0</v>
      </c>
      <c r="BK16" s="26">
        <v>0</v>
      </c>
      <c r="BL16" s="31">
        <v>0</v>
      </c>
      <c r="BM16" s="26">
        <v>0</v>
      </c>
      <c r="BN16" s="31">
        <v>0</v>
      </c>
      <c r="BO16" s="26">
        <v>0</v>
      </c>
      <c r="BP16" s="31">
        <v>0</v>
      </c>
      <c r="BQ16" s="26">
        <v>0</v>
      </c>
      <c r="BR16" s="27">
        <f t="shared" si="53"/>
        <v>0</v>
      </c>
      <c r="BS16" s="26">
        <v>0</v>
      </c>
      <c r="BT16" s="20">
        <v>0</v>
      </c>
      <c r="BU16" s="26">
        <v>0</v>
      </c>
      <c r="BV16" s="21">
        <v>0</v>
      </c>
      <c r="BW16" s="26">
        <v>0</v>
      </c>
      <c r="BX16" s="21">
        <v>0</v>
      </c>
      <c r="BY16" s="26">
        <v>0</v>
      </c>
      <c r="BZ16" s="21">
        <v>0</v>
      </c>
      <c r="CA16" s="26">
        <v>0</v>
      </c>
      <c r="CB16" s="27">
        <f t="shared" si="59"/>
        <v>0</v>
      </c>
      <c r="CC16" s="26">
        <v>0</v>
      </c>
      <c r="CD16" s="30">
        <v>0</v>
      </c>
      <c r="CE16" s="26">
        <v>0</v>
      </c>
      <c r="CF16" s="31">
        <v>0</v>
      </c>
      <c r="CG16" s="26">
        <v>0</v>
      </c>
      <c r="CH16" s="31">
        <v>0</v>
      </c>
      <c r="CI16" s="26">
        <v>0</v>
      </c>
      <c r="CJ16" s="31">
        <v>0</v>
      </c>
      <c r="CK16" s="26">
        <v>0</v>
      </c>
      <c r="CL16" s="18">
        <f t="shared" si="65"/>
        <v>0</v>
      </c>
      <c r="CM16" s="26">
        <v>0</v>
      </c>
      <c r="CN16" s="20">
        <v>0</v>
      </c>
      <c r="CO16" s="26">
        <v>0</v>
      </c>
      <c r="CP16" s="21">
        <v>0</v>
      </c>
      <c r="CQ16" s="26">
        <v>0</v>
      </c>
      <c r="CR16" s="21">
        <v>0</v>
      </c>
      <c r="CS16" s="26">
        <v>0</v>
      </c>
      <c r="CT16" s="21">
        <v>0</v>
      </c>
      <c r="CU16" s="26">
        <v>0</v>
      </c>
      <c r="CV16" s="23">
        <f t="shared" si="71"/>
        <v>0</v>
      </c>
      <c r="CW16" s="26">
        <v>0</v>
      </c>
      <c r="CX16" s="20">
        <v>0</v>
      </c>
      <c r="CY16" s="21">
        <v>0</v>
      </c>
      <c r="CZ16" s="21">
        <v>0</v>
      </c>
      <c r="DA16" s="21">
        <v>0</v>
      </c>
      <c r="DB16" s="21">
        <v>0</v>
      </c>
      <c r="DC16" s="21">
        <v>0</v>
      </c>
      <c r="DD16" s="21">
        <v>0</v>
      </c>
      <c r="DE16" s="24">
        <v>0</v>
      </c>
    </row>
    <row r="17" spans="1:109" ht="15" thickBot="1" x14ac:dyDescent="0.35">
      <c r="A17" s="13">
        <v>45188</v>
      </c>
      <c r="B17" s="25">
        <f>D17+F17</f>
        <v>2</v>
      </c>
      <c r="C17" s="26">
        <v>0</v>
      </c>
      <c r="D17" s="27">
        <f t="shared" si="73"/>
        <v>1</v>
      </c>
      <c r="E17" s="26">
        <v>0</v>
      </c>
      <c r="F17" s="27">
        <f t="shared" si="73"/>
        <v>1</v>
      </c>
      <c r="G17" s="28">
        <v>0</v>
      </c>
      <c r="H17" s="25">
        <f>J17+L17</f>
        <v>2</v>
      </c>
      <c r="I17" s="26">
        <v>0</v>
      </c>
      <c r="J17" s="27">
        <f t="shared" si="74"/>
        <v>1</v>
      </c>
      <c r="K17" s="26">
        <v>0</v>
      </c>
      <c r="L17" s="27">
        <f t="shared" si="74"/>
        <v>1</v>
      </c>
      <c r="M17" s="29">
        <v>0</v>
      </c>
      <c r="N17" s="25">
        <f>P17+R17</f>
        <v>0</v>
      </c>
      <c r="O17" s="26">
        <v>0</v>
      </c>
      <c r="P17" s="27">
        <f t="shared" si="75"/>
        <v>0</v>
      </c>
      <c r="Q17" s="26">
        <v>0</v>
      </c>
      <c r="R17" s="27">
        <f t="shared" si="75"/>
        <v>0</v>
      </c>
      <c r="S17" s="26">
        <v>0</v>
      </c>
      <c r="T17" s="25">
        <f>V17+X17-Z17-AB17</f>
        <v>0</v>
      </c>
      <c r="U17" s="26">
        <v>0</v>
      </c>
      <c r="V17" s="30">
        <v>0</v>
      </c>
      <c r="W17" s="26">
        <v>0</v>
      </c>
      <c r="X17" s="31">
        <v>0</v>
      </c>
      <c r="Y17" s="26">
        <v>0</v>
      </c>
      <c r="Z17" s="21">
        <v>0</v>
      </c>
      <c r="AA17" s="26">
        <v>0</v>
      </c>
      <c r="AB17" s="21">
        <v>0</v>
      </c>
      <c r="AC17" s="26">
        <v>0</v>
      </c>
      <c r="AD17" s="27">
        <f t="shared" si="30"/>
        <v>1</v>
      </c>
      <c r="AE17" s="26">
        <v>0</v>
      </c>
      <c r="AF17" s="20">
        <v>0</v>
      </c>
      <c r="AG17" s="26">
        <v>0</v>
      </c>
      <c r="AH17" s="21">
        <v>1</v>
      </c>
      <c r="AI17" s="22"/>
      <c r="AJ17" s="21">
        <v>0</v>
      </c>
      <c r="AK17" s="26">
        <v>0</v>
      </c>
      <c r="AL17" s="21">
        <v>0</v>
      </c>
      <c r="AM17" s="26">
        <v>0</v>
      </c>
      <c r="AN17" s="27">
        <f t="shared" si="35"/>
        <v>0</v>
      </c>
      <c r="AO17" s="26">
        <v>0</v>
      </c>
      <c r="AP17" s="20">
        <v>0</v>
      </c>
      <c r="AQ17" s="26">
        <v>0</v>
      </c>
      <c r="AR17" s="21">
        <v>0</v>
      </c>
      <c r="AS17" s="26">
        <v>0</v>
      </c>
      <c r="AT17" s="21">
        <v>0</v>
      </c>
      <c r="AU17" s="26">
        <v>0</v>
      </c>
      <c r="AV17" s="21">
        <v>0</v>
      </c>
      <c r="AW17" s="26">
        <v>0</v>
      </c>
      <c r="AX17" s="27">
        <f t="shared" si="41"/>
        <v>0</v>
      </c>
      <c r="AY17" s="26">
        <v>0</v>
      </c>
      <c r="AZ17" s="20">
        <v>0</v>
      </c>
      <c r="BA17" s="26">
        <v>0</v>
      </c>
      <c r="BB17" s="21">
        <v>0</v>
      </c>
      <c r="BC17" s="26">
        <v>0</v>
      </c>
      <c r="BD17" s="21">
        <v>0</v>
      </c>
      <c r="BE17" s="26">
        <v>0</v>
      </c>
      <c r="BF17" s="21">
        <v>0</v>
      </c>
      <c r="BG17" s="26">
        <v>0</v>
      </c>
      <c r="BH17" s="27">
        <f t="shared" si="47"/>
        <v>1</v>
      </c>
      <c r="BI17" s="26">
        <v>0</v>
      </c>
      <c r="BJ17" s="30">
        <v>1</v>
      </c>
      <c r="BK17" s="26">
        <v>0</v>
      </c>
      <c r="BL17" s="31">
        <v>0</v>
      </c>
      <c r="BM17" s="26">
        <v>0</v>
      </c>
      <c r="BN17" s="31">
        <v>0</v>
      </c>
      <c r="BO17" s="26">
        <v>0</v>
      </c>
      <c r="BP17" s="31">
        <v>0</v>
      </c>
      <c r="BQ17" s="26">
        <v>0</v>
      </c>
      <c r="BR17" s="27">
        <f t="shared" si="53"/>
        <v>0</v>
      </c>
      <c r="BS17" s="26">
        <v>0</v>
      </c>
      <c r="BT17" s="20">
        <v>0</v>
      </c>
      <c r="BU17" s="26">
        <v>0</v>
      </c>
      <c r="BV17" s="21">
        <v>0</v>
      </c>
      <c r="BW17" s="26">
        <v>0</v>
      </c>
      <c r="BX17" s="21">
        <v>0</v>
      </c>
      <c r="BY17" s="26">
        <v>0</v>
      </c>
      <c r="BZ17" s="21">
        <v>0</v>
      </c>
      <c r="CA17" s="26">
        <v>0</v>
      </c>
      <c r="CB17" s="27">
        <f t="shared" si="59"/>
        <v>0</v>
      </c>
      <c r="CC17" s="26">
        <v>0</v>
      </c>
      <c r="CD17" s="30">
        <v>0</v>
      </c>
      <c r="CE17" s="26">
        <v>0</v>
      </c>
      <c r="CF17" s="31">
        <v>0</v>
      </c>
      <c r="CG17" s="26">
        <v>0</v>
      </c>
      <c r="CH17" s="31">
        <v>0</v>
      </c>
      <c r="CI17" s="26">
        <v>0</v>
      </c>
      <c r="CJ17" s="31">
        <v>0</v>
      </c>
      <c r="CK17" s="26">
        <v>0</v>
      </c>
      <c r="CL17" s="18">
        <f t="shared" si="65"/>
        <v>0</v>
      </c>
      <c r="CM17" s="26">
        <v>0</v>
      </c>
      <c r="CN17" s="20">
        <v>0</v>
      </c>
      <c r="CO17" s="26">
        <v>0</v>
      </c>
      <c r="CP17" s="21">
        <v>0</v>
      </c>
      <c r="CQ17" s="26">
        <v>0</v>
      </c>
      <c r="CR17" s="21">
        <v>0</v>
      </c>
      <c r="CS17" s="26">
        <v>0</v>
      </c>
      <c r="CT17" s="21">
        <v>0</v>
      </c>
      <c r="CU17" s="26">
        <v>0</v>
      </c>
      <c r="CV17" s="23">
        <f t="shared" si="71"/>
        <v>0</v>
      </c>
      <c r="CW17" s="26">
        <v>0</v>
      </c>
      <c r="CX17" s="20">
        <v>0</v>
      </c>
      <c r="CY17" s="21">
        <v>0</v>
      </c>
      <c r="CZ17" s="21">
        <v>0</v>
      </c>
      <c r="DA17" s="21">
        <v>0</v>
      </c>
      <c r="DB17" s="21">
        <v>0</v>
      </c>
      <c r="DC17" s="21">
        <v>0</v>
      </c>
      <c r="DD17" s="21">
        <v>0</v>
      </c>
      <c r="DE17" s="24">
        <v>0</v>
      </c>
    </row>
    <row r="18" spans="1:109" ht="15" thickBot="1" x14ac:dyDescent="0.35">
      <c r="A18" s="13">
        <v>45189</v>
      </c>
      <c r="B18" s="25">
        <f t="shared" si="6"/>
        <v>0</v>
      </c>
      <c r="C18" s="26">
        <f t="shared" si="7"/>
        <v>0</v>
      </c>
      <c r="D18" s="27">
        <f t="shared" si="8"/>
        <v>0</v>
      </c>
      <c r="E18" s="26">
        <v>0</v>
      </c>
      <c r="F18" s="27">
        <f t="shared" si="10"/>
        <v>0</v>
      </c>
      <c r="G18" s="28">
        <f t="shared" si="11"/>
        <v>0</v>
      </c>
      <c r="H18" s="25">
        <f t="shared" si="12"/>
        <v>0</v>
      </c>
      <c r="I18" s="26">
        <v>0</v>
      </c>
      <c r="J18" s="27">
        <f t="shared" si="14"/>
        <v>0</v>
      </c>
      <c r="K18" s="26">
        <v>0</v>
      </c>
      <c r="L18" s="27">
        <f t="shared" si="16"/>
        <v>0</v>
      </c>
      <c r="M18" s="29">
        <f t="shared" si="17"/>
        <v>0</v>
      </c>
      <c r="N18" s="25">
        <f t="shared" si="18"/>
        <v>0</v>
      </c>
      <c r="O18" s="26">
        <v>0</v>
      </c>
      <c r="P18" s="27">
        <f t="shared" si="20"/>
        <v>0</v>
      </c>
      <c r="Q18" s="26">
        <v>0</v>
      </c>
      <c r="R18" s="27">
        <f t="shared" si="22"/>
        <v>0</v>
      </c>
      <c r="S18" s="26">
        <v>0</v>
      </c>
      <c r="T18" s="25">
        <f t="shared" si="24"/>
        <v>0</v>
      </c>
      <c r="U18" s="26">
        <v>0</v>
      </c>
      <c r="V18" s="30">
        <v>0</v>
      </c>
      <c r="W18" s="26">
        <v>0</v>
      </c>
      <c r="X18" s="31">
        <v>0</v>
      </c>
      <c r="Y18" s="26">
        <v>0</v>
      </c>
      <c r="Z18" s="21">
        <v>0</v>
      </c>
      <c r="AA18" s="26">
        <v>0</v>
      </c>
      <c r="AB18" s="21">
        <v>0</v>
      </c>
      <c r="AC18" s="26">
        <v>0</v>
      </c>
      <c r="AD18" s="27">
        <f t="shared" si="30"/>
        <v>0</v>
      </c>
      <c r="AE18" s="26">
        <v>0</v>
      </c>
      <c r="AF18" s="20">
        <v>0</v>
      </c>
      <c r="AG18" s="26">
        <v>0</v>
      </c>
      <c r="AH18" s="21">
        <v>0</v>
      </c>
      <c r="AI18" s="22"/>
      <c r="AJ18" s="21">
        <v>0</v>
      </c>
      <c r="AK18" s="26">
        <v>0</v>
      </c>
      <c r="AL18" s="21">
        <v>0</v>
      </c>
      <c r="AM18" s="26">
        <v>0</v>
      </c>
      <c r="AN18" s="27">
        <f t="shared" si="35"/>
        <v>0</v>
      </c>
      <c r="AO18" s="26">
        <v>0</v>
      </c>
      <c r="AP18" s="20">
        <v>0</v>
      </c>
      <c r="AQ18" s="26">
        <v>0</v>
      </c>
      <c r="AR18" s="21">
        <v>0</v>
      </c>
      <c r="AS18" s="26">
        <v>0</v>
      </c>
      <c r="AT18" s="21">
        <v>0</v>
      </c>
      <c r="AU18" s="26">
        <v>0</v>
      </c>
      <c r="AV18" s="21">
        <v>0</v>
      </c>
      <c r="AW18" s="26">
        <v>0</v>
      </c>
      <c r="AX18" s="27">
        <f t="shared" si="41"/>
        <v>0</v>
      </c>
      <c r="AY18" s="26">
        <v>0</v>
      </c>
      <c r="AZ18" s="20">
        <v>0</v>
      </c>
      <c r="BA18" s="26">
        <v>0</v>
      </c>
      <c r="BB18" s="21">
        <v>0</v>
      </c>
      <c r="BC18" s="26">
        <v>0</v>
      </c>
      <c r="BD18" s="21">
        <v>0</v>
      </c>
      <c r="BE18" s="26">
        <v>0</v>
      </c>
      <c r="BF18" s="21">
        <v>0</v>
      </c>
      <c r="BG18" s="26">
        <v>0</v>
      </c>
      <c r="BH18" s="27">
        <f t="shared" si="47"/>
        <v>0</v>
      </c>
      <c r="BI18" s="26">
        <v>0</v>
      </c>
      <c r="BJ18" s="30">
        <v>0</v>
      </c>
      <c r="BK18" s="26">
        <v>0</v>
      </c>
      <c r="BL18" s="31">
        <v>0</v>
      </c>
      <c r="BM18" s="26">
        <v>0</v>
      </c>
      <c r="BN18" s="31">
        <v>0</v>
      </c>
      <c r="BO18" s="26">
        <v>0</v>
      </c>
      <c r="BP18" s="31">
        <v>0</v>
      </c>
      <c r="BQ18" s="26">
        <v>0</v>
      </c>
      <c r="BR18" s="27">
        <f t="shared" si="53"/>
        <v>0</v>
      </c>
      <c r="BS18" s="26">
        <v>0</v>
      </c>
      <c r="BT18" s="20">
        <v>0</v>
      </c>
      <c r="BU18" s="26">
        <v>0</v>
      </c>
      <c r="BV18" s="21">
        <v>0</v>
      </c>
      <c r="BW18" s="26">
        <v>0</v>
      </c>
      <c r="BX18" s="21">
        <v>0</v>
      </c>
      <c r="BY18" s="26">
        <v>0</v>
      </c>
      <c r="BZ18" s="21">
        <v>0</v>
      </c>
      <c r="CA18" s="26">
        <v>0</v>
      </c>
      <c r="CB18" s="27">
        <f t="shared" si="59"/>
        <v>0</v>
      </c>
      <c r="CC18" s="26">
        <v>0</v>
      </c>
      <c r="CD18" s="30">
        <v>0</v>
      </c>
      <c r="CE18" s="26">
        <v>0</v>
      </c>
      <c r="CF18" s="31">
        <v>0</v>
      </c>
      <c r="CG18" s="26">
        <v>0</v>
      </c>
      <c r="CH18" s="31">
        <v>0</v>
      </c>
      <c r="CI18" s="26">
        <v>0</v>
      </c>
      <c r="CJ18" s="31">
        <v>0</v>
      </c>
      <c r="CK18" s="26">
        <v>0</v>
      </c>
      <c r="CL18" s="18">
        <f t="shared" si="65"/>
        <v>0</v>
      </c>
      <c r="CM18" s="26">
        <v>0</v>
      </c>
      <c r="CN18" s="20">
        <v>0</v>
      </c>
      <c r="CO18" s="26">
        <v>0</v>
      </c>
      <c r="CP18" s="21">
        <v>0</v>
      </c>
      <c r="CQ18" s="26">
        <v>0</v>
      </c>
      <c r="CR18" s="21">
        <v>0</v>
      </c>
      <c r="CS18" s="26">
        <v>0</v>
      </c>
      <c r="CT18" s="21">
        <v>0</v>
      </c>
      <c r="CU18" s="26">
        <v>0</v>
      </c>
      <c r="CV18" s="23">
        <f t="shared" si="71"/>
        <v>0</v>
      </c>
      <c r="CW18" s="26">
        <v>0</v>
      </c>
      <c r="CX18" s="20">
        <v>0</v>
      </c>
      <c r="CY18" s="21">
        <v>0</v>
      </c>
      <c r="CZ18" s="21">
        <v>0</v>
      </c>
      <c r="DA18" s="21">
        <v>0</v>
      </c>
      <c r="DB18" s="21">
        <v>0</v>
      </c>
      <c r="DC18" s="21">
        <v>0</v>
      </c>
      <c r="DD18" s="21">
        <v>0</v>
      </c>
      <c r="DE18" s="24">
        <v>0</v>
      </c>
    </row>
    <row r="19" spans="1:109" ht="15" thickBot="1" x14ac:dyDescent="0.35">
      <c r="A19" s="13">
        <v>45190</v>
      </c>
      <c r="B19" s="25">
        <f t="shared" si="6"/>
        <v>0</v>
      </c>
      <c r="C19" s="26">
        <f t="shared" si="7"/>
        <v>0</v>
      </c>
      <c r="D19" s="27">
        <f t="shared" si="8"/>
        <v>0</v>
      </c>
      <c r="E19" s="26">
        <f t="shared" si="9"/>
        <v>0</v>
      </c>
      <c r="F19" s="27">
        <f t="shared" si="10"/>
        <v>0</v>
      </c>
      <c r="G19" s="28">
        <f t="shared" si="11"/>
        <v>0</v>
      </c>
      <c r="H19" s="25">
        <f t="shared" si="12"/>
        <v>0</v>
      </c>
      <c r="I19" s="26">
        <f t="shared" si="13"/>
        <v>0</v>
      </c>
      <c r="J19" s="27">
        <f t="shared" si="14"/>
        <v>0</v>
      </c>
      <c r="K19" s="26">
        <f t="shared" si="15"/>
        <v>0</v>
      </c>
      <c r="L19" s="27">
        <f t="shared" si="16"/>
        <v>0</v>
      </c>
      <c r="M19" s="29">
        <f t="shared" si="17"/>
        <v>0</v>
      </c>
      <c r="N19" s="25">
        <f t="shared" si="18"/>
        <v>0</v>
      </c>
      <c r="O19" s="26">
        <f t="shared" si="19"/>
        <v>0</v>
      </c>
      <c r="P19" s="27">
        <f t="shared" si="20"/>
        <v>0</v>
      </c>
      <c r="Q19" s="26">
        <f t="shared" si="21"/>
        <v>0</v>
      </c>
      <c r="R19" s="27">
        <f t="shared" si="22"/>
        <v>0</v>
      </c>
      <c r="S19" s="26">
        <f t="shared" si="23"/>
        <v>0</v>
      </c>
      <c r="T19" s="25">
        <f t="shared" si="24"/>
        <v>0</v>
      </c>
      <c r="U19" s="26">
        <f t="shared" si="25"/>
        <v>0</v>
      </c>
      <c r="V19" s="30">
        <v>0</v>
      </c>
      <c r="W19" s="26">
        <f t="shared" si="26"/>
        <v>0</v>
      </c>
      <c r="X19" s="31">
        <v>0</v>
      </c>
      <c r="Y19" s="26">
        <f t="shared" si="27"/>
        <v>0</v>
      </c>
      <c r="Z19" s="21">
        <v>0</v>
      </c>
      <c r="AA19" s="26">
        <f t="shared" si="28"/>
        <v>0</v>
      </c>
      <c r="AB19" s="21">
        <v>0</v>
      </c>
      <c r="AC19" s="26">
        <f t="shared" si="29"/>
        <v>0</v>
      </c>
      <c r="AD19" s="27">
        <f t="shared" si="30"/>
        <v>0</v>
      </c>
      <c r="AE19" s="26">
        <f t="shared" si="31"/>
        <v>0</v>
      </c>
      <c r="AF19" s="20">
        <v>0</v>
      </c>
      <c r="AG19" s="26">
        <f t="shared" si="32"/>
        <v>0</v>
      </c>
      <c r="AH19" s="21">
        <v>0</v>
      </c>
      <c r="AI19" s="22"/>
      <c r="AJ19" s="21">
        <v>0</v>
      </c>
      <c r="AK19" s="26">
        <f t="shared" si="33"/>
        <v>0</v>
      </c>
      <c r="AL19" s="21">
        <v>0</v>
      </c>
      <c r="AM19" s="26">
        <f t="shared" si="34"/>
        <v>0</v>
      </c>
      <c r="AN19" s="27">
        <f t="shared" si="35"/>
        <v>0</v>
      </c>
      <c r="AO19" s="26">
        <f t="shared" si="36"/>
        <v>0</v>
      </c>
      <c r="AP19" s="20">
        <v>0</v>
      </c>
      <c r="AQ19" s="26">
        <f t="shared" si="37"/>
        <v>0</v>
      </c>
      <c r="AR19" s="21">
        <v>0</v>
      </c>
      <c r="AS19" s="26">
        <f t="shared" si="38"/>
        <v>0</v>
      </c>
      <c r="AT19" s="21">
        <v>0</v>
      </c>
      <c r="AU19" s="26">
        <f t="shared" si="39"/>
        <v>0</v>
      </c>
      <c r="AV19" s="21">
        <v>0</v>
      </c>
      <c r="AW19" s="26">
        <f t="shared" si="40"/>
        <v>0</v>
      </c>
      <c r="AX19" s="27">
        <f t="shared" si="41"/>
        <v>0</v>
      </c>
      <c r="AY19" s="26">
        <f t="shared" si="42"/>
        <v>0</v>
      </c>
      <c r="AZ19" s="20">
        <v>0</v>
      </c>
      <c r="BA19" s="26">
        <f t="shared" si="43"/>
        <v>0</v>
      </c>
      <c r="BB19" s="21">
        <v>0</v>
      </c>
      <c r="BC19" s="26">
        <f t="shared" si="44"/>
        <v>0</v>
      </c>
      <c r="BD19" s="21">
        <v>0</v>
      </c>
      <c r="BE19" s="26">
        <f t="shared" si="45"/>
        <v>0</v>
      </c>
      <c r="BF19" s="21">
        <v>0</v>
      </c>
      <c r="BG19" s="26">
        <f t="shared" si="46"/>
        <v>0</v>
      </c>
      <c r="BH19" s="27">
        <f t="shared" si="47"/>
        <v>0</v>
      </c>
      <c r="BI19" s="26">
        <f t="shared" si="48"/>
        <v>0</v>
      </c>
      <c r="BJ19" s="30">
        <v>0</v>
      </c>
      <c r="BK19" s="26">
        <f t="shared" si="49"/>
        <v>0</v>
      </c>
      <c r="BL19" s="31">
        <v>0</v>
      </c>
      <c r="BM19" s="26">
        <f t="shared" si="50"/>
        <v>0</v>
      </c>
      <c r="BN19" s="31">
        <v>0</v>
      </c>
      <c r="BO19" s="26">
        <f t="shared" si="51"/>
        <v>0</v>
      </c>
      <c r="BP19" s="31">
        <v>0</v>
      </c>
      <c r="BQ19" s="26">
        <f t="shared" si="52"/>
        <v>0</v>
      </c>
      <c r="BR19" s="27">
        <f t="shared" si="53"/>
        <v>0</v>
      </c>
      <c r="BS19" s="26">
        <f t="shared" si="54"/>
        <v>0</v>
      </c>
      <c r="BT19" s="20">
        <v>0</v>
      </c>
      <c r="BU19" s="26">
        <f t="shared" si="55"/>
        <v>0</v>
      </c>
      <c r="BV19" s="21">
        <v>0</v>
      </c>
      <c r="BW19" s="26">
        <f t="shared" si="56"/>
        <v>0</v>
      </c>
      <c r="BX19" s="21">
        <v>0</v>
      </c>
      <c r="BY19" s="26">
        <f t="shared" si="57"/>
        <v>0</v>
      </c>
      <c r="BZ19" s="21">
        <v>0</v>
      </c>
      <c r="CA19" s="26">
        <f t="shared" si="58"/>
        <v>0</v>
      </c>
      <c r="CB19" s="27">
        <f t="shared" si="59"/>
        <v>0</v>
      </c>
      <c r="CC19" s="26">
        <f t="shared" si="60"/>
        <v>0</v>
      </c>
      <c r="CD19" s="30">
        <v>0</v>
      </c>
      <c r="CE19" s="26">
        <f t="shared" si="61"/>
        <v>0</v>
      </c>
      <c r="CF19" s="31">
        <v>0</v>
      </c>
      <c r="CG19" s="26">
        <f t="shared" si="62"/>
        <v>0</v>
      </c>
      <c r="CH19" s="31">
        <v>0</v>
      </c>
      <c r="CI19" s="26">
        <f t="shared" si="63"/>
        <v>0</v>
      </c>
      <c r="CJ19" s="31">
        <v>0</v>
      </c>
      <c r="CK19" s="26">
        <f t="shared" si="64"/>
        <v>0</v>
      </c>
      <c r="CL19" s="18">
        <f t="shared" si="65"/>
        <v>0</v>
      </c>
      <c r="CM19" s="26">
        <f t="shared" si="66"/>
        <v>0</v>
      </c>
      <c r="CN19" s="20">
        <v>0</v>
      </c>
      <c r="CO19" s="26">
        <f t="shared" si="67"/>
        <v>0</v>
      </c>
      <c r="CP19" s="21">
        <v>0</v>
      </c>
      <c r="CQ19" s="26">
        <f t="shared" si="68"/>
        <v>0</v>
      </c>
      <c r="CR19" s="21">
        <v>0</v>
      </c>
      <c r="CS19" s="26">
        <f t="shared" si="69"/>
        <v>0</v>
      </c>
      <c r="CT19" s="21">
        <v>0</v>
      </c>
      <c r="CU19" s="26">
        <f t="shared" si="70"/>
        <v>0</v>
      </c>
      <c r="CV19" s="23">
        <f t="shared" si="71"/>
        <v>0</v>
      </c>
      <c r="CW19" s="26">
        <f t="shared" si="72"/>
        <v>0</v>
      </c>
      <c r="CX19" s="20">
        <v>0</v>
      </c>
      <c r="CY19" s="21">
        <v>0</v>
      </c>
      <c r="CZ19" s="21">
        <v>0</v>
      </c>
      <c r="DA19" s="21">
        <v>0</v>
      </c>
      <c r="DB19" s="21">
        <v>0</v>
      </c>
      <c r="DC19" s="21">
        <v>0</v>
      </c>
      <c r="DD19" s="21">
        <v>0</v>
      </c>
      <c r="DE19" s="24">
        <v>0</v>
      </c>
    </row>
    <row r="20" spans="1:109" ht="15" thickBot="1" x14ac:dyDescent="0.35">
      <c r="A20" s="13">
        <v>45191</v>
      </c>
      <c r="B20" s="25">
        <f t="shared" si="6"/>
        <v>0</v>
      </c>
      <c r="C20" s="26">
        <f t="shared" si="7"/>
        <v>0</v>
      </c>
      <c r="D20" s="27">
        <f t="shared" si="8"/>
        <v>0</v>
      </c>
      <c r="E20" s="26">
        <f t="shared" si="9"/>
        <v>0</v>
      </c>
      <c r="F20" s="27">
        <f t="shared" si="10"/>
        <v>0</v>
      </c>
      <c r="G20" s="28">
        <f t="shared" si="11"/>
        <v>0</v>
      </c>
      <c r="H20" s="25">
        <f t="shared" si="12"/>
        <v>0</v>
      </c>
      <c r="I20" s="26">
        <f t="shared" si="13"/>
        <v>0</v>
      </c>
      <c r="J20" s="27">
        <f t="shared" si="14"/>
        <v>0</v>
      </c>
      <c r="K20" s="26">
        <f t="shared" si="15"/>
        <v>0</v>
      </c>
      <c r="L20" s="27">
        <f t="shared" si="16"/>
        <v>0</v>
      </c>
      <c r="M20" s="29">
        <f t="shared" si="17"/>
        <v>0</v>
      </c>
      <c r="N20" s="25">
        <f t="shared" si="18"/>
        <v>0</v>
      </c>
      <c r="O20" s="26">
        <f t="shared" si="19"/>
        <v>0</v>
      </c>
      <c r="P20" s="27">
        <f t="shared" si="20"/>
        <v>0</v>
      </c>
      <c r="Q20" s="26">
        <f t="shared" si="21"/>
        <v>0</v>
      </c>
      <c r="R20" s="27">
        <f t="shared" si="22"/>
        <v>0</v>
      </c>
      <c r="S20" s="26">
        <f t="shared" si="23"/>
        <v>0</v>
      </c>
      <c r="T20" s="25">
        <f t="shared" si="24"/>
        <v>0</v>
      </c>
      <c r="U20" s="26">
        <f t="shared" si="25"/>
        <v>0</v>
      </c>
      <c r="V20" s="30">
        <v>0</v>
      </c>
      <c r="W20" s="26">
        <f t="shared" si="26"/>
        <v>0</v>
      </c>
      <c r="X20" s="31">
        <v>0</v>
      </c>
      <c r="Y20" s="26">
        <f t="shared" si="27"/>
        <v>0</v>
      </c>
      <c r="Z20" s="21">
        <v>0</v>
      </c>
      <c r="AA20" s="26">
        <f t="shared" si="28"/>
        <v>0</v>
      </c>
      <c r="AB20" s="21">
        <v>0</v>
      </c>
      <c r="AC20" s="26">
        <f t="shared" si="29"/>
        <v>0</v>
      </c>
      <c r="AD20" s="27">
        <f t="shared" si="30"/>
        <v>0</v>
      </c>
      <c r="AE20" s="26">
        <f t="shared" si="31"/>
        <v>0</v>
      </c>
      <c r="AF20" s="20">
        <v>0</v>
      </c>
      <c r="AG20" s="26">
        <f t="shared" si="32"/>
        <v>0</v>
      </c>
      <c r="AH20" s="21">
        <v>0</v>
      </c>
      <c r="AI20" s="22"/>
      <c r="AJ20" s="21">
        <v>0</v>
      </c>
      <c r="AK20" s="26">
        <f t="shared" si="33"/>
        <v>0</v>
      </c>
      <c r="AL20" s="21">
        <v>0</v>
      </c>
      <c r="AM20" s="26">
        <f t="shared" si="34"/>
        <v>0</v>
      </c>
      <c r="AN20" s="27">
        <f t="shared" si="35"/>
        <v>0</v>
      </c>
      <c r="AO20" s="26">
        <f t="shared" si="36"/>
        <v>0</v>
      </c>
      <c r="AP20" s="20">
        <v>0</v>
      </c>
      <c r="AQ20" s="26">
        <f t="shared" si="37"/>
        <v>0</v>
      </c>
      <c r="AR20" s="21">
        <v>0</v>
      </c>
      <c r="AS20" s="26">
        <f t="shared" si="38"/>
        <v>0</v>
      </c>
      <c r="AT20" s="21">
        <v>0</v>
      </c>
      <c r="AU20" s="26">
        <f t="shared" si="39"/>
        <v>0</v>
      </c>
      <c r="AV20" s="21">
        <v>0</v>
      </c>
      <c r="AW20" s="26">
        <f t="shared" si="40"/>
        <v>0</v>
      </c>
      <c r="AX20" s="27">
        <f t="shared" si="41"/>
        <v>0</v>
      </c>
      <c r="AY20" s="26">
        <f t="shared" si="42"/>
        <v>0</v>
      </c>
      <c r="AZ20" s="20">
        <v>0</v>
      </c>
      <c r="BA20" s="26">
        <f t="shared" si="43"/>
        <v>0</v>
      </c>
      <c r="BB20" s="21">
        <v>0</v>
      </c>
      <c r="BC20" s="26">
        <f t="shared" si="44"/>
        <v>0</v>
      </c>
      <c r="BD20" s="21">
        <v>0</v>
      </c>
      <c r="BE20" s="26">
        <f t="shared" si="45"/>
        <v>0</v>
      </c>
      <c r="BF20" s="21">
        <v>0</v>
      </c>
      <c r="BG20" s="26">
        <f t="shared" si="46"/>
        <v>0</v>
      </c>
      <c r="BH20" s="27">
        <f t="shared" si="47"/>
        <v>0</v>
      </c>
      <c r="BI20" s="26">
        <f t="shared" si="48"/>
        <v>0</v>
      </c>
      <c r="BJ20" s="30">
        <v>0</v>
      </c>
      <c r="BK20" s="26">
        <f t="shared" si="49"/>
        <v>0</v>
      </c>
      <c r="BL20" s="31">
        <v>0</v>
      </c>
      <c r="BM20" s="26">
        <f t="shared" si="50"/>
        <v>0</v>
      </c>
      <c r="BN20" s="31">
        <v>0</v>
      </c>
      <c r="BO20" s="26">
        <f t="shared" si="51"/>
        <v>0</v>
      </c>
      <c r="BP20" s="31">
        <v>0</v>
      </c>
      <c r="BQ20" s="26">
        <f t="shared" si="52"/>
        <v>0</v>
      </c>
      <c r="BR20" s="27">
        <f t="shared" si="53"/>
        <v>0</v>
      </c>
      <c r="BS20" s="26">
        <f t="shared" si="54"/>
        <v>0</v>
      </c>
      <c r="BT20" s="20">
        <v>0</v>
      </c>
      <c r="BU20" s="26">
        <f t="shared" si="55"/>
        <v>0</v>
      </c>
      <c r="BV20" s="21">
        <v>0</v>
      </c>
      <c r="BW20" s="26">
        <f t="shared" si="56"/>
        <v>0</v>
      </c>
      <c r="BX20" s="21">
        <v>0</v>
      </c>
      <c r="BY20" s="26">
        <f t="shared" si="57"/>
        <v>0</v>
      </c>
      <c r="BZ20" s="21">
        <v>0</v>
      </c>
      <c r="CA20" s="26">
        <f t="shared" si="58"/>
        <v>0</v>
      </c>
      <c r="CB20" s="27">
        <f t="shared" si="59"/>
        <v>0</v>
      </c>
      <c r="CC20" s="26">
        <f t="shared" si="60"/>
        <v>0</v>
      </c>
      <c r="CD20" s="30">
        <v>0</v>
      </c>
      <c r="CE20" s="26">
        <f t="shared" si="61"/>
        <v>0</v>
      </c>
      <c r="CF20" s="31">
        <v>0</v>
      </c>
      <c r="CG20" s="26">
        <f t="shared" si="62"/>
        <v>0</v>
      </c>
      <c r="CH20" s="31">
        <v>0</v>
      </c>
      <c r="CI20" s="26">
        <f t="shared" si="63"/>
        <v>0</v>
      </c>
      <c r="CJ20" s="31">
        <v>0</v>
      </c>
      <c r="CK20" s="26">
        <f t="shared" si="64"/>
        <v>0</v>
      </c>
      <c r="CL20" s="18">
        <f t="shared" si="65"/>
        <v>0</v>
      </c>
      <c r="CM20" s="26">
        <f t="shared" si="66"/>
        <v>0</v>
      </c>
      <c r="CN20" s="20">
        <v>0</v>
      </c>
      <c r="CO20" s="26">
        <f t="shared" si="67"/>
        <v>0</v>
      </c>
      <c r="CP20" s="21">
        <v>0</v>
      </c>
      <c r="CQ20" s="26">
        <f t="shared" si="68"/>
        <v>0</v>
      </c>
      <c r="CR20" s="21">
        <v>0</v>
      </c>
      <c r="CS20" s="26">
        <f t="shared" si="69"/>
        <v>0</v>
      </c>
      <c r="CT20" s="21">
        <v>0</v>
      </c>
      <c r="CU20" s="26">
        <f t="shared" si="70"/>
        <v>0</v>
      </c>
      <c r="CV20" s="23">
        <f t="shared" si="71"/>
        <v>0</v>
      </c>
      <c r="CW20" s="26">
        <f t="shared" si="72"/>
        <v>0</v>
      </c>
      <c r="CX20" s="20">
        <v>0</v>
      </c>
      <c r="CY20" s="21">
        <v>0</v>
      </c>
      <c r="CZ20" s="21">
        <v>0</v>
      </c>
      <c r="DA20" s="21">
        <v>0</v>
      </c>
      <c r="DB20" s="21">
        <v>0</v>
      </c>
      <c r="DC20" s="21">
        <v>0</v>
      </c>
      <c r="DD20" s="21">
        <v>0</v>
      </c>
      <c r="DE20" s="24">
        <v>0</v>
      </c>
    </row>
    <row r="21" spans="1:109" ht="15" thickBot="1" x14ac:dyDescent="0.35">
      <c r="A21" s="13">
        <v>45194</v>
      </c>
      <c r="B21" s="25">
        <f t="shared" ref="B21:C25" si="76">D21+F21</f>
        <v>0</v>
      </c>
      <c r="C21" s="26">
        <f t="shared" si="76"/>
        <v>0</v>
      </c>
      <c r="D21" s="27">
        <f t="shared" si="8"/>
        <v>0</v>
      </c>
      <c r="E21" s="26">
        <f t="shared" si="9"/>
        <v>0</v>
      </c>
      <c r="F21" s="27">
        <f t="shared" si="10"/>
        <v>0</v>
      </c>
      <c r="G21" s="28">
        <f t="shared" si="11"/>
        <v>0</v>
      </c>
      <c r="H21" s="25">
        <f t="shared" ref="H21:I25" si="77">J21+L21</f>
        <v>0</v>
      </c>
      <c r="I21" s="26">
        <f t="shared" si="13"/>
        <v>0</v>
      </c>
      <c r="J21" s="27">
        <f t="shared" si="14"/>
        <v>0</v>
      </c>
      <c r="K21" s="26">
        <f t="shared" si="15"/>
        <v>0</v>
      </c>
      <c r="L21" s="27">
        <f t="shared" si="16"/>
        <v>0</v>
      </c>
      <c r="M21" s="29">
        <f t="shared" si="17"/>
        <v>0</v>
      </c>
      <c r="N21" s="25">
        <f t="shared" ref="N21:O25" si="78">P21+R21</f>
        <v>0</v>
      </c>
      <c r="O21" s="26">
        <f t="shared" si="19"/>
        <v>0</v>
      </c>
      <c r="P21" s="27">
        <f t="shared" si="20"/>
        <v>0</v>
      </c>
      <c r="Q21" s="26">
        <f t="shared" si="21"/>
        <v>0</v>
      </c>
      <c r="R21" s="27">
        <f t="shared" si="22"/>
        <v>0</v>
      </c>
      <c r="S21" s="26">
        <f t="shared" si="23"/>
        <v>0</v>
      </c>
      <c r="T21" s="25">
        <f t="shared" ref="T21:U25" si="79">V21+X21-Z21-AB21</f>
        <v>0</v>
      </c>
      <c r="U21" s="26">
        <f t="shared" si="25"/>
        <v>0</v>
      </c>
      <c r="V21" s="30">
        <v>0</v>
      </c>
      <c r="W21" s="26">
        <f t="shared" si="26"/>
        <v>0</v>
      </c>
      <c r="X21" s="31">
        <v>0</v>
      </c>
      <c r="Y21" s="26">
        <f t="shared" si="27"/>
        <v>0</v>
      </c>
      <c r="Z21" s="21">
        <v>0</v>
      </c>
      <c r="AA21" s="26">
        <f t="shared" si="28"/>
        <v>0</v>
      </c>
      <c r="AB21" s="21">
        <v>0</v>
      </c>
      <c r="AC21" s="26">
        <f t="shared" si="29"/>
        <v>0</v>
      </c>
      <c r="AD21" s="27">
        <f t="shared" si="30"/>
        <v>0</v>
      </c>
      <c r="AE21" s="26">
        <f t="shared" si="31"/>
        <v>0</v>
      </c>
      <c r="AF21" s="20">
        <v>0</v>
      </c>
      <c r="AG21" s="26">
        <f t="shared" si="32"/>
        <v>0</v>
      </c>
      <c r="AH21" s="21">
        <v>0</v>
      </c>
      <c r="AI21" s="22"/>
      <c r="AJ21" s="21">
        <v>0</v>
      </c>
      <c r="AK21" s="26">
        <f t="shared" si="33"/>
        <v>0</v>
      </c>
      <c r="AL21" s="21">
        <v>0</v>
      </c>
      <c r="AM21" s="26">
        <f t="shared" si="34"/>
        <v>0</v>
      </c>
      <c r="AN21" s="27">
        <f t="shared" si="35"/>
        <v>0</v>
      </c>
      <c r="AO21" s="26">
        <f t="shared" si="36"/>
        <v>0</v>
      </c>
      <c r="AP21" s="20">
        <v>0</v>
      </c>
      <c r="AQ21" s="26">
        <f t="shared" si="37"/>
        <v>0</v>
      </c>
      <c r="AR21" s="21">
        <v>0</v>
      </c>
      <c r="AS21" s="26">
        <f t="shared" si="38"/>
        <v>0</v>
      </c>
      <c r="AT21" s="21">
        <v>0</v>
      </c>
      <c r="AU21" s="26">
        <f t="shared" si="39"/>
        <v>0</v>
      </c>
      <c r="AV21" s="21">
        <v>0</v>
      </c>
      <c r="AW21" s="26">
        <f t="shared" si="40"/>
        <v>0</v>
      </c>
      <c r="AX21" s="27">
        <f t="shared" si="41"/>
        <v>0</v>
      </c>
      <c r="AY21" s="26">
        <f t="shared" si="42"/>
        <v>0</v>
      </c>
      <c r="AZ21" s="20">
        <v>0</v>
      </c>
      <c r="BA21" s="26">
        <f t="shared" si="43"/>
        <v>0</v>
      </c>
      <c r="BB21" s="21">
        <v>0</v>
      </c>
      <c r="BC21" s="26">
        <f t="shared" si="44"/>
        <v>0</v>
      </c>
      <c r="BD21" s="21">
        <v>0</v>
      </c>
      <c r="BE21" s="26">
        <f t="shared" si="45"/>
        <v>0</v>
      </c>
      <c r="BF21" s="21">
        <v>0</v>
      </c>
      <c r="BG21" s="26">
        <f t="shared" si="46"/>
        <v>0</v>
      </c>
      <c r="BH21" s="27">
        <f t="shared" si="47"/>
        <v>0</v>
      </c>
      <c r="BI21" s="26">
        <f t="shared" si="48"/>
        <v>0</v>
      </c>
      <c r="BJ21" s="30">
        <v>0</v>
      </c>
      <c r="BK21" s="26">
        <f t="shared" si="49"/>
        <v>0</v>
      </c>
      <c r="BL21" s="31">
        <v>0</v>
      </c>
      <c r="BM21" s="26">
        <f t="shared" si="50"/>
        <v>0</v>
      </c>
      <c r="BN21" s="31">
        <v>0</v>
      </c>
      <c r="BO21" s="26">
        <f t="shared" si="51"/>
        <v>0</v>
      </c>
      <c r="BP21" s="31">
        <v>0</v>
      </c>
      <c r="BQ21" s="26">
        <f t="shared" si="52"/>
        <v>0</v>
      </c>
      <c r="BR21" s="27">
        <f t="shared" si="53"/>
        <v>0</v>
      </c>
      <c r="BS21" s="26">
        <f t="shared" si="54"/>
        <v>0</v>
      </c>
      <c r="BT21" s="20">
        <v>0</v>
      </c>
      <c r="BU21" s="26">
        <f t="shared" si="55"/>
        <v>0</v>
      </c>
      <c r="BV21" s="21">
        <v>0</v>
      </c>
      <c r="BW21" s="26">
        <f t="shared" si="56"/>
        <v>0</v>
      </c>
      <c r="BX21" s="21">
        <v>0</v>
      </c>
      <c r="BY21" s="26">
        <f t="shared" si="57"/>
        <v>0</v>
      </c>
      <c r="BZ21" s="21">
        <v>0</v>
      </c>
      <c r="CA21" s="26">
        <f t="shared" si="58"/>
        <v>0</v>
      </c>
      <c r="CB21" s="27">
        <f t="shared" si="59"/>
        <v>0</v>
      </c>
      <c r="CC21" s="26">
        <f t="shared" si="60"/>
        <v>0</v>
      </c>
      <c r="CD21" s="30">
        <v>0</v>
      </c>
      <c r="CE21" s="26">
        <f t="shared" si="61"/>
        <v>0</v>
      </c>
      <c r="CF21" s="31">
        <v>0</v>
      </c>
      <c r="CG21" s="26">
        <f t="shared" si="62"/>
        <v>0</v>
      </c>
      <c r="CH21" s="31">
        <v>0</v>
      </c>
      <c r="CI21" s="26">
        <f t="shared" si="63"/>
        <v>0</v>
      </c>
      <c r="CJ21" s="31">
        <v>0</v>
      </c>
      <c r="CK21" s="26">
        <f t="shared" si="64"/>
        <v>0</v>
      </c>
      <c r="CL21" s="18">
        <f t="shared" si="65"/>
        <v>0</v>
      </c>
      <c r="CM21" s="26">
        <f t="shared" si="66"/>
        <v>0</v>
      </c>
      <c r="CN21" s="20">
        <v>0</v>
      </c>
      <c r="CO21" s="26">
        <f t="shared" si="67"/>
        <v>0</v>
      </c>
      <c r="CP21" s="21">
        <v>0</v>
      </c>
      <c r="CQ21" s="26">
        <f t="shared" si="68"/>
        <v>0</v>
      </c>
      <c r="CR21" s="21">
        <v>0</v>
      </c>
      <c r="CS21" s="26">
        <f t="shared" si="69"/>
        <v>0</v>
      </c>
      <c r="CT21" s="21">
        <v>0</v>
      </c>
      <c r="CU21" s="26">
        <f t="shared" si="70"/>
        <v>0</v>
      </c>
      <c r="CV21" s="23">
        <f t="shared" si="71"/>
        <v>0</v>
      </c>
      <c r="CW21" s="26">
        <f t="shared" si="72"/>
        <v>0</v>
      </c>
      <c r="CX21" s="20">
        <v>0</v>
      </c>
      <c r="CY21" s="21">
        <v>0</v>
      </c>
      <c r="CZ21" s="21">
        <v>0</v>
      </c>
      <c r="DA21" s="21">
        <v>0</v>
      </c>
      <c r="DB21" s="21">
        <v>0</v>
      </c>
      <c r="DC21" s="21">
        <v>0</v>
      </c>
      <c r="DD21" s="21">
        <v>0</v>
      </c>
      <c r="DE21" s="24">
        <v>0</v>
      </c>
    </row>
    <row r="22" spans="1:109" ht="15" thickBot="1" x14ac:dyDescent="0.35">
      <c r="A22" s="13">
        <v>45195</v>
      </c>
      <c r="B22" s="25">
        <f t="shared" si="76"/>
        <v>0</v>
      </c>
      <c r="C22" s="26">
        <f t="shared" si="76"/>
        <v>0</v>
      </c>
      <c r="D22" s="27">
        <f t="shared" si="8"/>
        <v>0</v>
      </c>
      <c r="E22" s="26">
        <f t="shared" si="9"/>
        <v>0</v>
      </c>
      <c r="F22" s="27">
        <f t="shared" si="10"/>
        <v>0</v>
      </c>
      <c r="G22" s="28">
        <f t="shared" si="11"/>
        <v>0</v>
      </c>
      <c r="H22" s="25">
        <f t="shared" si="77"/>
        <v>0</v>
      </c>
      <c r="I22" s="26">
        <f t="shared" si="13"/>
        <v>0</v>
      </c>
      <c r="J22" s="27">
        <f t="shared" si="14"/>
        <v>0</v>
      </c>
      <c r="K22" s="26">
        <f t="shared" si="15"/>
        <v>0</v>
      </c>
      <c r="L22" s="27">
        <f t="shared" si="16"/>
        <v>0</v>
      </c>
      <c r="M22" s="29">
        <f t="shared" si="17"/>
        <v>0</v>
      </c>
      <c r="N22" s="25">
        <f t="shared" si="78"/>
        <v>0</v>
      </c>
      <c r="O22" s="26">
        <f t="shared" si="19"/>
        <v>0</v>
      </c>
      <c r="P22" s="27">
        <f t="shared" si="20"/>
        <v>0</v>
      </c>
      <c r="Q22" s="26">
        <f t="shared" si="21"/>
        <v>0</v>
      </c>
      <c r="R22" s="27">
        <f t="shared" si="22"/>
        <v>0</v>
      </c>
      <c r="S22" s="26">
        <f t="shared" si="23"/>
        <v>0</v>
      </c>
      <c r="T22" s="25">
        <f t="shared" si="79"/>
        <v>0</v>
      </c>
      <c r="U22" s="26">
        <f t="shared" si="25"/>
        <v>0</v>
      </c>
      <c r="V22" s="30">
        <v>0</v>
      </c>
      <c r="W22" s="26">
        <f t="shared" si="26"/>
        <v>0</v>
      </c>
      <c r="X22" s="31">
        <v>0</v>
      </c>
      <c r="Y22" s="26">
        <f t="shared" si="27"/>
        <v>0</v>
      </c>
      <c r="Z22" s="21">
        <v>0</v>
      </c>
      <c r="AA22" s="26">
        <f t="shared" si="28"/>
        <v>0</v>
      </c>
      <c r="AB22" s="21">
        <v>0</v>
      </c>
      <c r="AC22" s="26">
        <f t="shared" si="29"/>
        <v>0</v>
      </c>
      <c r="AD22" s="27">
        <f t="shared" si="30"/>
        <v>0</v>
      </c>
      <c r="AE22" s="26">
        <f t="shared" si="31"/>
        <v>0</v>
      </c>
      <c r="AF22" s="20">
        <v>0</v>
      </c>
      <c r="AG22" s="26">
        <f t="shared" si="32"/>
        <v>0</v>
      </c>
      <c r="AH22" s="21">
        <v>0</v>
      </c>
      <c r="AI22" s="22"/>
      <c r="AJ22" s="21">
        <v>0</v>
      </c>
      <c r="AK22" s="26">
        <f t="shared" si="33"/>
        <v>0</v>
      </c>
      <c r="AL22" s="21">
        <v>0</v>
      </c>
      <c r="AM22" s="26">
        <f t="shared" si="34"/>
        <v>0</v>
      </c>
      <c r="AN22" s="27">
        <f t="shared" si="35"/>
        <v>0</v>
      </c>
      <c r="AO22" s="26">
        <f t="shared" si="36"/>
        <v>0</v>
      </c>
      <c r="AP22" s="20">
        <v>0</v>
      </c>
      <c r="AQ22" s="26">
        <f t="shared" si="37"/>
        <v>0</v>
      </c>
      <c r="AR22" s="21">
        <v>0</v>
      </c>
      <c r="AS22" s="26">
        <f t="shared" si="38"/>
        <v>0</v>
      </c>
      <c r="AT22" s="21">
        <v>0</v>
      </c>
      <c r="AU22" s="26">
        <f t="shared" si="39"/>
        <v>0</v>
      </c>
      <c r="AV22" s="21">
        <v>0</v>
      </c>
      <c r="AW22" s="26">
        <f t="shared" si="40"/>
        <v>0</v>
      </c>
      <c r="AX22" s="27">
        <f t="shared" si="41"/>
        <v>0</v>
      </c>
      <c r="AY22" s="26">
        <f t="shared" si="42"/>
        <v>0</v>
      </c>
      <c r="AZ22" s="20">
        <v>0</v>
      </c>
      <c r="BA22" s="26">
        <f t="shared" si="43"/>
        <v>0</v>
      </c>
      <c r="BB22" s="21">
        <v>0</v>
      </c>
      <c r="BC22" s="26">
        <f t="shared" si="44"/>
        <v>0</v>
      </c>
      <c r="BD22" s="21">
        <v>0</v>
      </c>
      <c r="BE22" s="26">
        <f t="shared" si="45"/>
        <v>0</v>
      </c>
      <c r="BF22" s="21">
        <v>0</v>
      </c>
      <c r="BG22" s="26">
        <f t="shared" si="46"/>
        <v>0</v>
      </c>
      <c r="BH22" s="27">
        <f t="shared" si="47"/>
        <v>0</v>
      </c>
      <c r="BI22" s="26">
        <f t="shared" si="48"/>
        <v>0</v>
      </c>
      <c r="BJ22" s="30">
        <v>0</v>
      </c>
      <c r="BK22" s="26">
        <f t="shared" si="49"/>
        <v>0</v>
      </c>
      <c r="BL22" s="31">
        <v>0</v>
      </c>
      <c r="BM22" s="26">
        <f t="shared" si="50"/>
        <v>0</v>
      </c>
      <c r="BN22" s="31">
        <v>0</v>
      </c>
      <c r="BO22" s="26">
        <f t="shared" si="51"/>
        <v>0</v>
      </c>
      <c r="BP22" s="31">
        <v>0</v>
      </c>
      <c r="BQ22" s="26">
        <f t="shared" si="52"/>
        <v>0</v>
      </c>
      <c r="BR22" s="27">
        <f t="shared" si="53"/>
        <v>0</v>
      </c>
      <c r="BS22" s="26">
        <f t="shared" si="54"/>
        <v>0</v>
      </c>
      <c r="BT22" s="20">
        <v>0</v>
      </c>
      <c r="BU22" s="26">
        <f t="shared" si="55"/>
        <v>0</v>
      </c>
      <c r="BV22" s="21">
        <v>0</v>
      </c>
      <c r="BW22" s="26">
        <f t="shared" si="56"/>
        <v>0</v>
      </c>
      <c r="BX22" s="21">
        <v>0</v>
      </c>
      <c r="BY22" s="26">
        <f t="shared" si="57"/>
        <v>0</v>
      </c>
      <c r="BZ22" s="21">
        <v>0</v>
      </c>
      <c r="CA22" s="26">
        <f t="shared" si="58"/>
        <v>0</v>
      </c>
      <c r="CB22" s="27">
        <f t="shared" si="59"/>
        <v>0</v>
      </c>
      <c r="CC22" s="26">
        <f t="shared" si="60"/>
        <v>0</v>
      </c>
      <c r="CD22" s="30">
        <v>0</v>
      </c>
      <c r="CE22" s="26">
        <f t="shared" si="61"/>
        <v>0</v>
      </c>
      <c r="CF22" s="31">
        <v>0</v>
      </c>
      <c r="CG22" s="26">
        <f t="shared" si="62"/>
        <v>0</v>
      </c>
      <c r="CH22" s="31">
        <v>0</v>
      </c>
      <c r="CI22" s="26">
        <f t="shared" si="63"/>
        <v>0</v>
      </c>
      <c r="CJ22" s="31">
        <v>0</v>
      </c>
      <c r="CK22" s="26">
        <f t="shared" si="64"/>
        <v>0</v>
      </c>
      <c r="CL22" s="18">
        <f t="shared" si="65"/>
        <v>0</v>
      </c>
      <c r="CM22" s="26">
        <f t="shared" si="66"/>
        <v>0</v>
      </c>
      <c r="CN22" s="20">
        <v>0</v>
      </c>
      <c r="CO22" s="26">
        <f t="shared" si="67"/>
        <v>0</v>
      </c>
      <c r="CP22" s="21">
        <v>0</v>
      </c>
      <c r="CQ22" s="26">
        <f t="shared" si="68"/>
        <v>0</v>
      </c>
      <c r="CR22" s="21">
        <v>0</v>
      </c>
      <c r="CS22" s="26">
        <f t="shared" si="69"/>
        <v>0</v>
      </c>
      <c r="CT22" s="21">
        <v>0</v>
      </c>
      <c r="CU22" s="26">
        <f t="shared" si="70"/>
        <v>0</v>
      </c>
      <c r="CV22" s="23">
        <f t="shared" si="71"/>
        <v>0</v>
      </c>
      <c r="CW22" s="26">
        <f t="shared" si="72"/>
        <v>0</v>
      </c>
      <c r="CX22" s="20">
        <v>0</v>
      </c>
      <c r="CY22" s="21">
        <v>0</v>
      </c>
      <c r="CZ22" s="21">
        <v>0</v>
      </c>
      <c r="DA22" s="21">
        <v>0</v>
      </c>
      <c r="DB22" s="21">
        <v>0</v>
      </c>
      <c r="DC22" s="21">
        <v>0</v>
      </c>
      <c r="DD22" s="21">
        <v>0</v>
      </c>
      <c r="DE22" s="24">
        <v>0</v>
      </c>
    </row>
    <row r="23" spans="1:109" ht="15" thickBot="1" x14ac:dyDescent="0.35">
      <c r="A23" s="13">
        <v>45196</v>
      </c>
      <c r="B23" s="25">
        <f t="shared" si="76"/>
        <v>0</v>
      </c>
      <c r="C23" s="26">
        <f t="shared" si="76"/>
        <v>0</v>
      </c>
      <c r="D23" s="27">
        <f t="shared" ref="D23:K25" si="80">J23-P23</f>
        <v>0</v>
      </c>
      <c r="E23" s="26">
        <f t="shared" si="80"/>
        <v>0</v>
      </c>
      <c r="F23" s="27">
        <f t="shared" si="80"/>
        <v>0</v>
      </c>
      <c r="G23" s="28">
        <f t="shared" si="80"/>
        <v>0</v>
      </c>
      <c r="H23" s="25">
        <f t="shared" si="77"/>
        <v>0</v>
      </c>
      <c r="I23" s="26">
        <f t="shared" si="80"/>
        <v>0</v>
      </c>
      <c r="J23" s="27">
        <f t="shared" ref="J23:M25" si="81">V23+AF23+AP23+AZ23+BJ23+BT23+CD23+CN23+CX23</f>
        <v>0</v>
      </c>
      <c r="K23" s="26">
        <f t="shared" si="80"/>
        <v>0</v>
      </c>
      <c r="L23" s="27">
        <f t="shared" si="81"/>
        <v>0</v>
      </c>
      <c r="M23" s="29">
        <f t="shared" si="81"/>
        <v>0</v>
      </c>
      <c r="N23" s="25">
        <f t="shared" si="78"/>
        <v>0</v>
      </c>
      <c r="O23" s="26">
        <f t="shared" si="19"/>
        <v>0</v>
      </c>
      <c r="P23" s="27">
        <f t="shared" ref="P23:S25" si="82">Z23+AJ23+AT23+BD23+BN23+BX23+CH23+CR23+DB23</f>
        <v>0</v>
      </c>
      <c r="Q23" s="26">
        <f t="shared" si="21"/>
        <v>0</v>
      </c>
      <c r="R23" s="27">
        <f t="shared" si="82"/>
        <v>0</v>
      </c>
      <c r="S23" s="26">
        <f t="shared" si="23"/>
        <v>0</v>
      </c>
      <c r="T23" s="25">
        <f t="shared" si="79"/>
        <v>0</v>
      </c>
      <c r="U23" s="26">
        <f t="shared" si="25"/>
        <v>0</v>
      </c>
      <c r="V23" s="30">
        <v>0</v>
      </c>
      <c r="W23" s="26">
        <f t="shared" si="26"/>
        <v>0</v>
      </c>
      <c r="X23" s="31">
        <v>0</v>
      </c>
      <c r="Y23" s="26">
        <f t="shared" si="27"/>
        <v>0</v>
      </c>
      <c r="Z23" s="21">
        <v>0</v>
      </c>
      <c r="AA23" s="26">
        <f t="shared" si="28"/>
        <v>0</v>
      </c>
      <c r="AB23" s="21">
        <v>0</v>
      </c>
      <c r="AC23" s="26">
        <f t="shared" si="29"/>
        <v>0</v>
      </c>
      <c r="AD23" s="27">
        <f t="shared" si="30"/>
        <v>0</v>
      </c>
      <c r="AE23" s="26">
        <f t="shared" si="31"/>
        <v>0</v>
      </c>
      <c r="AF23" s="20">
        <v>0</v>
      </c>
      <c r="AG23" s="26">
        <f t="shared" si="32"/>
        <v>0</v>
      </c>
      <c r="AH23" s="21">
        <v>0</v>
      </c>
      <c r="AI23" s="22"/>
      <c r="AJ23" s="21">
        <v>0</v>
      </c>
      <c r="AK23" s="26">
        <f t="shared" si="33"/>
        <v>0</v>
      </c>
      <c r="AL23" s="21">
        <v>0</v>
      </c>
      <c r="AM23" s="26">
        <f t="shared" si="34"/>
        <v>0</v>
      </c>
      <c r="AN23" s="27">
        <f t="shared" si="35"/>
        <v>0</v>
      </c>
      <c r="AO23" s="26">
        <f t="shared" si="36"/>
        <v>0</v>
      </c>
      <c r="AP23" s="20">
        <v>0</v>
      </c>
      <c r="AQ23" s="26">
        <f t="shared" si="37"/>
        <v>0</v>
      </c>
      <c r="AR23" s="21">
        <v>0</v>
      </c>
      <c r="AS23" s="26">
        <f t="shared" si="38"/>
        <v>0</v>
      </c>
      <c r="AT23" s="21">
        <v>0</v>
      </c>
      <c r="AU23" s="26">
        <f t="shared" si="39"/>
        <v>0</v>
      </c>
      <c r="AV23" s="21">
        <v>0</v>
      </c>
      <c r="AW23" s="26">
        <f t="shared" si="40"/>
        <v>0</v>
      </c>
      <c r="AX23" s="27">
        <f t="shared" si="41"/>
        <v>0</v>
      </c>
      <c r="AY23" s="26">
        <f t="shared" si="42"/>
        <v>0</v>
      </c>
      <c r="AZ23" s="20">
        <v>0</v>
      </c>
      <c r="BA23" s="26">
        <f t="shared" si="43"/>
        <v>0</v>
      </c>
      <c r="BB23" s="21">
        <v>0</v>
      </c>
      <c r="BC23" s="26">
        <f t="shared" si="44"/>
        <v>0</v>
      </c>
      <c r="BD23" s="21">
        <v>0</v>
      </c>
      <c r="BE23" s="26">
        <f t="shared" si="45"/>
        <v>0</v>
      </c>
      <c r="BF23" s="21">
        <v>0</v>
      </c>
      <c r="BG23" s="26">
        <f t="shared" si="46"/>
        <v>0</v>
      </c>
      <c r="BH23" s="27">
        <f t="shared" si="47"/>
        <v>0</v>
      </c>
      <c r="BI23" s="26">
        <f t="shared" si="48"/>
        <v>0</v>
      </c>
      <c r="BJ23" s="30">
        <v>0</v>
      </c>
      <c r="BK23" s="26">
        <f t="shared" si="49"/>
        <v>0</v>
      </c>
      <c r="BL23" s="31">
        <v>0</v>
      </c>
      <c r="BM23" s="26">
        <f t="shared" si="50"/>
        <v>0</v>
      </c>
      <c r="BN23" s="31">
        <v>0</v>
      </c>
      <c r="BO23" s="26">
        <f t="shared" si="51"/>
        <v>0</v>
      </c>
      <c r="BP23" s="31">
        <v>0</v>
      </c>
      <c r="BQ23" s="26">
        <f t="shared" si="52"/>
        <v>0</v>
      </c>
      <c r="BR23" s="27">
        <f t="shared" si="53"/>
        <v>0</v>
      </c>
      <c r="BS23" s="26">
        <f t="shared" si="54"/>
        <v>0</v>
      </c>
      <c r="BT23" s="20">
        <v>0</v>
      </c>
      <c r="BU23" s="26">
        <f t="shared" si="55"/>
        <v>0</v>
      </c>
      <c r="BV23" s="21">
        <v>0</v>
      </c>
      <c r="BW23" s="26">
        <f t="shared" si="56"/>
        <v>0</v>
      </c>
      <c r="BX23" s="21">
        <v>0</v>
      </c>
      <c r="BY23" s="26">
        <f t="shared" si="57"/>
        <v>0</v>
      </c>
      <c r="BZ23" s="21">
        <v>0</v>
      </c>
      <c r="CA23" s="26">
        <f t="shared" si="58"/>
        <v>0</v>
      </c>
      <c r="CB23" s="27">
        <f t="shared" si="59"/>
        <v>0</v>
      </c>
      <c r="CC23" s="26">
        <f t="shared" si="60"/>
        <v>0</v>
      </c>
      <c r="CD23" s="30">
        <v>0</v>
      </c>
      <c r="CE23" s="26">
        <f t="shared" si="61"/>
        <v>0</v>
      </c>
      <c r="CF23" s="31">
        <v>0</v>
      </c>
      <c r="CG23" s="26">
        <f t="shared" si="62"/>
        <v>0</v>
      </c>
      <c r="CH23" s="31">
        <v>0</v>
      </c>
      <c r="CI23" s="26">
        <f t="shared" si="63"/>
        <v>0</v>
      </c>
      <c r="CJ23" s="31">
        <v>0</v>
      </c>
      <c r="CK23" s="26">
        <f t="shared" si="64"/>
        <v>0</v>
      </c>
      <c r="CL23" s="18">
        <f t="shared" si="65"/>
        <v>0</v>
      </c>
      <c r="CM23" s="26">
        <f t="shared" si="66"/>
        <v>0</v>
      </c>
      <c r="CN23" s="20">
        <v>0</v>
      </c>
      <c r="CO23" s="26">
        <f t="shared" si="67"/>
        <v>0</v>
      </c>
      <c r="CP23" s="21">
        <v>0</v>
      </c>
      <c r="CQ23" s="26">
        <f t="shared" si="68"/>
        <v>0</v>
      </c>
      <c r="CR23" s="21">
        <v>0</v>
      </c>
      <c r="CS23" s="26">
        <f t="shared" si="69"/>
        <v>0</v>
      </c>
      <c r="CT23" s="21">
        <v>0</v>
      </c>
      <c r="CU23" s="26">
        <f t="shared" si="70"/>
        <v>0</v>
      </c>
      <c r="CV23" s="23">
        <f t="shared" si="71"/>
        <v>0</v>
      </c>
      <c r="CW23" s="26">
        <f t="shared" si="72"/>
        <v>0</v>
      </c>
      <c r="CX23" s="20">
        <v>0</v>
      </c>
      <c r="CY23" s="21">
        <v>0</v>
      </c>
      <c r="CZ23" s="21">
        <v>0</v>
      </c>
      <c r="DA23" s="21">
        <v>0</v>
      </c>
      <c r="DB23" s="21">
        <v>0</v>
      </c>
      <c r="DC23" s="21">
        <v>0</v>
      </c>
      <c r="DD23" s="21">
        <v>0</v>
      </c>
      <c r="DE23" s="24">
        <v>0</v>
      </c>
    </row>
    <row r="24" spans="1:109" ht="15" thickBot="1" x14ac:dyDescent="0.35">
      <c r="A24" s="13">
        <v>45197</v>
      </c>
      <c r="B24" s="25">
        <f t="shared" si="76"/>
        <v>0</v>
      </c>
      <c r="C24" s="26">
        <f t="shared" si="76"/>
        <v>0</v>
      </c>
      <c r="D24" s="27">
        <f t="shared" si="80"/>
        <v>0</v>
      </c>
      <c r="E24" s="26">
        <f t="shared" si="80"/>
        <v>0</v>
      </c>
      <c r="F24" s="27">
        <f t="shared" si="80"/>
        <v>0</v>
      </c>
      <c r="G24" s="28">
        <f t="shared" si="80"/>
        <v>0</v>
      </c>
      <c r="H24" s="25">
        <f t="shared" si="77"/>
        <v>0</v>
      </c>
      <c r="I24" s="26">
        <f t="shared" si="80"/>
        <v>0</v>
      </c>
      <c r="J24" s="27">
        <f t="shared" si="81"/>
        <v>0</v>
      </c>
      <c r="K24" s="26">
        <f t="shared" si="80"/>
        <v>0</v>
      </c>
      <c r="L24" s="27">
        <f t="shared" si="81"/>
        <v>0</v>
      </c>
      <c r="M24" s="29">
        <f t="shared" si="81"/>
        <v>0</v>
      </c>
      <c r="N24" s="25">
        <f t="shared" si="78"/>
        <v>0</v>
      </c>
      <c r="O24" s="26">
        <f t="shared" si="19"/>
        <v>0</v>
      </c>
      <c r="P24" s="27">
        <f t="shared" si="82"/>
        <v>0</v>
      </c>
      <c r="Q24" s="26">
        <f t="shared" si="21"/>
        <v>0</v>
      </c>
      <c r="R24" s="27">
        <f t="shared" si="82"/>
        <v>0</v>
      </c>
      <c r="S24" s="26">
        <f t="shared" si="23"/>
        <v>0</v>
      </c>
      <c r="T24" s="25">
        <f t="shared" si="79"/>
        <v>0</v>
      </c>
      <c r="U24" s="26">
        <f t="shared" si="25"/>
        <v>0</v>
      </c>
      <c r="V24" s="30">
        <v>0</v>
      </c>
      <c r="W24" s="26">
        <f t="shared" si="26"/>
        <v>0</v>
      </c>
      <c r="X24" s="31">
        <v>0</v>
      </c>
      <c r="Y24" s="26">
        <f t="shared" si="27"/>
        <v>0</v>
      </c>
      <c r="Z24" s="21">
        <v>0</v>
      </c>
      <c r="AA24" s="26">
        <f t="shared" si="28"/>
        <v>0</v>
      </c>
      <c r="AB24" s="21">
        <v>0</v>
      </c>
      <c r="AC24" s="26">
        <f t="shared" si="29"/>
        <v>0</v>
      </c>
      <c r="AD24" s="27">
        <f t="shared" si="30"/>
        <v>0</v>
      </c>
      <c r="AE24" s="26">
        <f t="shared" si="31"/>
        <v>0</v>
      </c>
      <c r="AF24" s="20">
        <v>0</v>
      </c>
      <c r="AG24" s="26">
        <f t="shared" si="32"/>
        <v>0</v>
      </c>
      <c r="AH24" s="21">
        <v>0</v>
      </c>
      <c r="AI24" s="22"/>
      <c r="AJ24" s="21">
        <v>0</v>
      </c>
      <c r="AK24" s="26">
        <f t="shared" si="33"/>
        <v>0</v>
      </c>
      <c r="AL24" s="21">
        <v>0</v>
      </c>
      <c r="AM24" s="26">
        <f t="shared" si="34"/>
        <v>0</v>
      </c>
      <c r="AN24" s="27">
        <f t="shared" si="35"/>
        <v>0</v>
      </c>
      <c r="AO24" s="26">
        <f t="shared" si="36"/>
        <v>0</v>
      </c>
      <c r="AP24" s="20">
        <v>0</v>
      </c>
      <c r="AQ24" s="26">
        <f t="shared" si="37"/>
        <v>0</v>
      </c>
      <c r="AR24" s="21">
        <v>0</v>
      </c>
      <c r="AS24" s="26">
        <f t="shared" si="38"/>
        <v>0</v>
      </c>
      <c r="AT24" s="21">
        <v>0</v>
      </c>
      <c r="AU24" s="26">
        <f t="shared" si="39"/>
        <v>0</v>
      </c>
      <c r="AV24" s="21">
        <v>0</v>
      </c>
      <c r="AW24" s="26">
        <f t="shared" si="40"/>
        <v>0</v>
      </c>
      <c r="AX24" s="27">
        <f t="shared" si="41"/>
        <v>0</v>
      </c>
      <c r="AY24" s="26">
        <f t="shared" si="42"/>
        <v>0</v>
      </c>
      <c r="AZ24" s="20">
        <v>0</v>
      </c>
      <c r="BA24" s="26">
        <f t="shared" si="43"/>
        <v>0</v>
      </c>
      <c r="BB24" s="21">
        <v>0</v>
      </c>
      <c r="BC24" s="26">
        <f t="shared" si="44"/>
        <v>0</v>
      </c>
      <c r="BD24" s="21">
        <v>0</v>
      </c>
      <c r="BE24" s="26">
        <f t="shared" si="45"/>
        <v>0</v>
      </c>
      <c r="BF24" s="21">
        <v>0</v>
      </c>
      <c r="BG24" s="26">
        <f t="shared" si="46"/>
        <v>0</v>
      </c>
      <c r="BH24" s="27">
        <f t="shared" si="47"/>
        <v>0</v>
      </c>
      <c r="BI24" s="26">
        <f t="shared" si="48"/>
        <v>0</v>
      </c>
      <c r="BJ24" s="30">
        <v>0</v>
      </c>
      <c r="BK24" s="26">
        <f t="shared" si="49"/>
        <v>0</v>
      </c>
      <c r="BL24" s="31">
        <v>0</v>
      </c>
      <c r="BM24" s="26">
        <f t="shared" si="50"/>
        <v>0</v>
      </c>
      <c r="BN24" s="31">
        <v>0</v>
      </c>
      <c r="BO24" s="26">
        <f t="shared" si="51"/>
        <v>0</v>
      </c>
      <c r="BP24" s="31">
        <v>0</v>
      </c>
      <c r="BQ24" s="26">
        <f t="shared" si="52"/>
        <v>0</v>
      </c>
      <c r="BR24" s="27">
        <f t="shared" si="53"/>
        <v>0</v>
      </c>
      <c r="BS24" s="26">
        <f t="shared" si="54"/>
        <v>0</v>
      </c>
      <c r="BT24" s="20">
        <v>0</v>
      </c>
      <c r="BU24" s="26">
        <f t="shared" si="55"/>
        <v>0</v>
      </c>
      <c r="BV24" s="21">
        <v>0</v>
      </c>
      <c r="BW24" s="26">
        <f t="shared" si="56"/>
        <v>0</v>
      </c>
      <c r="BX24" s="21">
        <v>0</v>
      </c>
      <c r="BY24" s="26">
        <f t="shared" si="57"/>
        <v>0</v>
      </c>
      <c r="BZ24" s="21">
        <v>0</v>
      </c>
      <c r="CA24" s="26">
        <f t="shared" si="58"/>
        <v>0</v>
      </c>
      <c r="CB24" s="27">
        <f t="shared" si="59"/>
        <v>0</v>
      </c>
      <c r="CC24" s="26">
        <f t="shared" si="60"/>
        <v>0</v>
      </c>
      <c r="CD24" s="30">
        <v>0</v>
      </c>
      <c r="CE24" s="26">
        <f t="shared" si="61"/>
        <v>0</v>
      </c>
      <c r="CF24" s="31">
        <v>0</v>
      </c>
      <c r="CG24" s="26">
        <f t="shared" si="62"/>
        <v>0</v>
      </c>
      <c r="CH24" s="31">
        <v>0</v>
      </c>
      <c r="CI24" s="26">
        <f t="shared" si="63"/>
        <v>0</v>
      </c>
      <c r="CJ24" s="31">
        <v>0</v>
      </c>
      <c r="CK24" s="26">
        <f t="shared" si="64"/>
        <v>0</v>
      </c>
      <c r="CL24" s="18">
        <f t="shared" si="65"/>
        <v>0</v>
      </c>
      <c r="CM24" s="26">
        <f t="shared" si="66"/>
        <v>0</v>
      </c>
      <c r="CN24" s="20">
        <v>0</v>
      </c>
      <c r="CO24" s="26">
        <f t="shared" si="67"/>
        <v>0</v>
      </c>
      <c r="CP24" s="21">
        <v>0</v>
      </c>
      <c r="CQ24" s="26">
        <f t="shared" si="68"/>
        <v>0</v>
      </c>
      <c r="CR24" s="21">
        <v>0</v>
      </c>
      <c r="CS24" s="26">
        <f t="shared" si="69"/>
        <v>0</v>
      </c>
      <c r="CT24" s="21">
        <v>0</v>
      </c>
      <c r="CU24" s="26">
        <f t="shared" si="70"/>
        <v>0</v>
      </c>
      <c r="CV24" s="23">
        <f t="shared" si="71"/>
        <v>0</v>
      </c>
      <c r="CW24" s="26">
        <f t="shared" si="72"/>
        <v>0</v>
      </c>
      <c r="CX24" s="20">
        <v>0</v>
      </c>
      <c r="CY24" s="21">
        <v>0</v>
      </c>
      <c r="CZ24" s="21">
        <v>0</v>
      </c>
      <c r="DA24" s="21">
        <v>0</v>
      </c>
      <c r="DB24" s="21">
        <v>0</v>
      </c>
      <c r="DC24" s="21">
        <v>0</v>
      </c>
      <c r="DD24" s="21">
        <v>0</v>
      </c>
      <c r="DE24" s="24">
        <v>0</v>
      </c>
    </row>
    <row r="25" spans="1:109" ht="15" thickBot="1" x14ac:dyDescent="0.35">
      <c r="A25" s="13">
        <v>45198</v>
      </c>
      <c r="B25" s="25">
        <f t="shared" si="76"/>
        <v>0</v>
      </c>
      <c r="C25" s="26">
        <f t="shared" si="76"/>
        <v>0</v>
      </c>
      <c r="D25" s="27">
        <f t="shared" si="80"/>
        <v>0</v>
      </c>
      <c r="E25" s="26">
        <f t="shared" si="80"/>
        <v>0</v>
      </c>
      <c r="F25" s="27">
        <f t="shared" si="80"/>
        <v>0</v>
      </c>
      <c r="G25" s="28">
        <f t="shared" si="80"/>
        <v>0</v>
      </c>
      <c r="H25" s="25">
        <f t="shared" si="77"/>
        <v>0</v>
      </c>
      <c r="I25" s="26">
        <f t="shared" si="80"/>
        <v>0</v>
      </c>
      <c r="J25" s="27">
        <f t="shared" si="81"/>
        <v>0</v>
      </c>
      <c r="K25" s="26">
        <f t="shared" si="80"/>
        <v>0</v>
      </c>
      <c r="L25" s="27">
        <f t="shared" si="81"/>
        <v>0</v>
      </c>
      <c r="M25" s="29">
        <f t="shared" si="81"/>
        <v>0</v>
      </c>
      <c r="N25" s="25">
        <f t="shared" si="78"/>
        <v>0</v>
      </c>
      <c r="O25" s="26">
        <f t="shared" si="19"/>
        <v>0</v>
      </c>
      <c r="P25" s="27">
        <f t="shared" si="82"/>
        <v>0</v>
      </c>
      <c r="Q25" s="26">
        <f t="shared" si="21"/>
        <v>0</v>
      </c>
      <c r="R25" s="27">
        <f t="shared" si="82"/>
        <v>0</v>
      </c>
      <c r="S25" s="26">
        <f t="shared" si="23"/>
        <v>0</v>
      </c>
      <c r="T25" s="25">
        <f t="shared" si="79"/>
        <v>0</v>
      </c>
      <c r="U25" s="26">
        <f t="shared" si="25"/>
        <v>0</v>
      </c>
      <c r="V25" s="30">
        <v>0</v>
      </c>
      <c r="W25" s="26">
        <f t="shared" si="26"/>
        <v>0</v>
      </c>
      <c r="X25" s="31">
        <v>0</v>
      </c>
      <c r="Y25" s="26">
        <f t="shared" si="27"/>
        <v>0</v>
      </c>
      <c r="Z25" s="21">
        <v>0</v>
      </c>
      <c r="AA25" s="26">
        <f t="shared" si="28"/>
        <v>0</v>
      </c>
      <c r="AB25" s="21">
        <v>0</v>
      </c>
      <c r="AC25" s="26">
        <f t="shared" si="29"/>
        <v>0</v>
      </c>
      <c r="AD25" s="27">
        <f t="shared" si="30"/>
        <v>0</v>
      </c>
      <c r="AE25" s="26">
        <f t="shared" si="31"/>
        <v>0</v>
      </c>
      <c r="AF25" s="20">
        <v>0</v>
      </c>
      <c r="AG25" s="26">
        <f t="shared" si="32"/>
        <v>0</v>
      </c>
      <c r="AH25" s="21">
        <v>0</v>
      </c>
      <c r="AI25" s="22"/>
      <c r="AJ25" s="21">
        <v>0</v>
      </c>
      <c r="AK25" s="26">
        <f t="shared" si="33"/>
        <v>0</v>
      </c>
      <c r="AL25" s="21">
        <v>0</v>
      </c>
      <c r="AM25" s="26">
        <f t="shared" si="34"/>
        <v>0</v>
      </c>
      <c r="AN25" s="27">
        <f t="shared" si="35"/>
        <v>0</v>
      </c>
      <c r="AO25" s="26">
        <f t="shared" si="36"/>
        <v>0</v>
      </c>
      <c r="AP25" s="20">
        <v>0</v>
      </c>
      <c r="AQ25" s="26">
        <f t="shared" si="37"/>
        <v>0</v>
      </c>
      <c r="AR25" s="21">
        <v>0</v>
      </c>
      <c r="AS25" s="26">
        <f t="shared" si="38"/>
        <v>0</v>
      </c>
      <c r="AT25" s="21">
        <v>0</v>
      </c>
      <c r="AU25" s="26">
        <f t="shared" si="39"/>
        <v>0</v>
      </c>
      <c r="AV25" s="21">
        <v>0</v>
      </c>
      <c r="AW25" s="26">
        <f t="shared" si="40"/>
        <v>0</v>
      </c>
      <c r="AX25" s="27">
        <f t="shared" si="41"/>
        <v>0</v>
      </c>
      <c r="AY25" s="26">
        <f t="shared" si="42"/>
        <v>0</v>
      </c>
      <c r="AZ25" s="20">
        <v>0</v>
      </c>
      <c r="BA25" s="26">
        <f t="shared" si="43"/>
        <v>0</v>
      </c>
      <c r="BB25" s="21">
        <v>0</v>
      </c>
      <c r="BC25" s="26">
        <f t="shared" si="44"/>
        <v>0</v>
      </c>
      <c r="BD25" s="21">
        <v>0</v>
      </c>
      <c r="BE25" s="26">
        <f t="shared" si="45"/>
        <v>0</v>
      </c>
      <c r="BF25" s="21">
        <v>0</v>
      </c>
      <c r="BG25" s="26">
        <f t="shared" si="46"/>
        <v>0</v>
      </c>
      <c r="BH25" s="27">
        <f t="shared" si="47"/>
        <v>0</v>
      </c>
      <c r="BI25" s="26">
        <f t="shared" si="48"/>
        <v>0</v>
      </c>
      <c r="BJ25" s="30">
        <v>0</v>
      </c>
      <c r="BK25" s="26">
        <f t="shared" si="49"/>
        <v>0</v>
      </c>
      <c r="BL25" s="31">
        <v>0</v>
      </c>
      <c r="BM25" s="26">
        <f t="shared" si="50"/>
        <v>0</v>
      </c>
      <c r="BN25" s="31">
        <v>0</v>
      </c>
      <c r="BO25" s="26">
        <f t="shared" si="51"/>
        <v>0</v>
      </c>
      <c r="BP25" s="31">
        <v>0</v>
      </c>
      <c r="BQ25" s="26">
        <f t="shared" si="52"/>
        <v>0</v>
      </c>
      <c r="BR25" s="27">
        <f t="shared" si="53"/>
        <v>0</v>
      </c>
      <c r="BS25" s="26">
        <f t="shared" si="54"/>
        <v>0</v>
      </c>
      <c r="BT25" s="20">
        <v>0</v>
      </c>
      <c r="BU25" s="26">
        <f t="shared" si="55"/>
        <v>0</v>
      </c>
      <c r="BV25" s="21">
        <v>0</v>
      </c>
      <c r="BW25" s="26">
        <f t="shared" si="56"/>
        <v>0</v>
      </c>
      <c r="BX25" s="21">
        <v>0</v>
      </c>
      <c r="BY25" s="26">
        <f t="shared" si="57"/>
        <v>0</v>
      </c>
      <c r="BZ25" s="21">
        <v>0</v>
      </c>
      <c r="CA25" s="26">
        <f t="shared" si="58"/>
        <v>0</v>
      </c>
      <c r="CB25" s="27">
        <f t="shared" si="59"/>
        <v>0</v>
      </c>
      <c r="CC25" s="26">
        <f t="shared" si="60"/>
        <v>0</v>
      </c>
      <c r="CD25" s="30">
        <v>0</v>
      </c>
      <c r="CE25" s="26">
        <f t="shared" si="61"/>
        <v>0</v>
      </c>
      <c r="CF25" s="31">
        <v>0</v>
      </c>
      <c r="CG25" s="26">
        <f t="shared" si="62"/>
        <v>0</v>
      </c>
      <c r="CH25" s="31">
        <v>0</v>
      </c>
      <c r="CI25" s="26">
        <f t="shared" si="63"/>
        <v>0</v>
      </c>
      <c r="CJ25" s="31">
        <v>0</v>
      </c>
      <c r="CK25" s="26">
        <f t="shared" si="64"/>
        <v>0</v>
      </c>
      <c r="CL25" s="18">
        <f t="shared" si="65"/>
        <v>0</v>
      </c>
      <c r="CM25" s="26">
        <f t="shared" si="66"/>
        <v>0</v>
      </c>
      <c r="CN25" s="20">
        <v>0</v>
      </c>
      <c r="CO25" s="26">
        <f t="shared" si="67"/>
        <v>0</v>
      </c>
      <c r="CP25" s="21">
        <v>0</v>
      </c>
      <c r="CQ25" s="26">
        <f t="shared" si="68"/>
        <v>0</v>
      </c>
      <c r="CR25" s="21">
        <v>0</v>
      </c>
      <c r="CS25" s="26">
        <f t="shared" si="69"/>
        <v>0</v>
      </c>
      <c r="CT25" s="21">
        <v>0</v>
      </c>
      <c r="CU25" s="26">
        <f t="shared" si="70"/>
        <v>0</v>
      </c>
      <c r="CV25" s="23">
        <f t="shared" si="71"/>
        <v>0</v>
      </c>
      <c r="CW25" s="26">
        <f t="shared" si="72"/>
        <v>0</v>
      </c>
      <c r="CX25" s="20">
        <v>0</v>
      </c>
      <c r="CY25" s="21">
        <v>0</v>
      </c>
      <c r="CZ25" s="21">
        <v>0</v>
      </c>
      <c r="DA25" s="21">
        <v>0</v>
      </c>
      <c r="DB25" s="21">
        <v>0</v>
      </c>
      <c r="DC25" s="21">
        <v>0</v>
      </c>
      <c r="DD25" s="21">
        <v>0</v>
      </c>
      <c r="DE25" s="24">
        <v>0</v>
      </c>
    </row>
    <row r="26" spans="1:109" ht="15" thickBot="1" x14ac:dyDescent="0.35">
      <c r="A26" s="13"/>
      <c r="B26" s="32">
        <f t="shared" ref="B26:AG26" si="83">SUM(B5:B25)</f>
        <v>17</v>
      </c>
      <c r="C26" s="33">
        <f t="shared" si="83"/>
        <v>0</v>
      </c>
      <c r="D26" s="33">
        <f t="shared" si="83"/>
        <v>12</v>
      </c>
      <c r="E26" s="33">
        <f t="shared" si="83"/>
        <v>0</v>
      </c>
      <c r="F26" s="33">
        <f t="shared" si="83"/>
        <v>5</v>
      </c>
      <c r="G26" s="34">
        <f t="shared" si="83"/>
        <v>0</v>
      </c>
      <c r="H26" s="32">
        <f t="shared" si="83"/>
        <v>23</v>
      </c>
      <c r="I26" s="33">
        <f t="shared" si="83"/>
        <v>0</v>
      </c>
      <c r="J26" s="33">
        <f t="shared" si="83"/>
        <v>18</v>
      </c>
      <c r="K26" s="33">
        <f t="shared" si="83"/>
        <v>0</v>
      </c>
      <c r="L26" s="33">
        <f t="shared" si="83"/>
        <v>5</v>
      </c>
      <c r="M26" s="34">
        <f t="shared" si="83"/>
        <v>0</v>
      </c>
      <c r="N26" s="32">
        <f t="shared" si="83"/>
        <v>6</v>
      </c>
      <c r="O26" s="33">
        <f t="shared" si="83"/>
        <v>0</v>
      </c>
      <c r="P26" s="33">
        <f t="shared" si="83"/>
        <v>6</v>
      </c>
      <c r="Q26" s="33">
        <f t="shared" si="83"/>
        <v>0</v>
      </c>
      <c r="R26" s="33">
        <f t="shared" si="83"/>
        <v>0</v>
      </c>
      <c r="S26" s="35">
        <f t="shared" si="83"/>
        <v>0</v>
      </c>
      <c r="T26" s="36">
        <f t="shared" si="83"/>
        <v>2</v>
      </c>
      <c r="U26" s="34">
        <f t="shared" si="83"/>
        <v>0</v>
      </c>
      <c r="V26" s="32">
        <f t="shared" si="83"/>
        <v>3</v>
      </c>
      <c r="W26" s="32">
        <f t="shared" si="83"/>
        <v>0</v>
      </c>
      <c r="X26" s="32">
        <f t="shared" si="83"/>
        <v>0</v>
      </c>
      <c r="Y26" s="32">
        <f t="shared" si="83"/>
        <v>0</v>
      </c>
      <c r="Z26" s="32">
        <f t="shared" si="83"/>
        <v>1</v>
      </c>
      <c r="AA26" s="32">
        <f t="shared" si="83"/>
        <v>0</v>
      </c>
      <c r="AB26" s="32">
        <f t="shared" si="83"/>
        <v>0</v>
      </c>
      <c r="AC26" s="32">
        <f t="shared" si="83"/>
        <v>0</v>
      </c>
      <c r="AD26" s="32">
        <f t="shared" si="83"/>
        <v>1</v>
      </c>
      <c r="AE26" s="32">
        <f t="shared" si="83"/>
        <v>0</v>
      </c>
      <c r="AF26" s="32">
        <f t="shared" si="83"/>
        <v>0</v>
      </c>
      <c r="AG26" s="32">
        <f t="shared" si="83"/>
        <v>0</v>
      </c>
      <c r="AH26" s="32">
        <f t="shared" ref="AH26:BM26" si="84">SUM(AH5:AH25)</f>
        <v>1</v>
      </c>
      <c r="AI26" s="32">
        <f t="shared" si="84"/>
        <v>0</v>
      </c>
      <c r="AJ26" s="32">
        <f t="shared" si="84"/>
        <v>0</v>
      </c>
      <c r="AK26" s="32">
        <f t="shared" si="84"/>
        <v>0</v>
      </c>
      <c r="AL26" s="32">
        <f t="shared" si="84"/>
        <v>0</v>
      </c>
      <c r="AM26" s="32">
        <f t="shared" si="84"/>
        <v>0</v>
      </c>
      <c r="AN26" s="32">
        <f t="shared" si="84"/>
        <v>6</v>
      </c>
      <c r="AO26" s="32">
        <f t="shared" si="84"/>
        <v>0</v>
      </c>
      <c r="AP26" s="32">
        <f t="shared" si="84"/>
        <v>7</v>
      </c>
      <c r="AQ26" s="32">
        <f t="shared" si="84"/>
        <v>0</v>
      </c>
      <c r="AR26" s="32">
        <f t="shared" si="84"/>
        <v>2</v>
      </c>
      <c r="AS26" s="32">
        <f t="shared" si="84"/>
        <v>0</v>
      </c>
      <c r="AT26" s="32">
        <f t="shared" si="84"/>
        <v>3</v>
      </c>
      <c r="AU26" s="32">
        <f t="shared" si="84"/>
        <v>0</v>
      </c>
      <c r="AV26" s="32">
        <f t="shared" si="84"/>
        <v>0</v>
      </c>
      <c r="AW26" s="32">
        <f t="shared" si="84"/>
        <v>0</v>
      </c>
      <c r="AX26" s="32">
        <f t="shared" si="84"/>
        <v>2</v>
      </c>
      <c r="AY26" s="32">
        <f t="shared" si="84"/>
        <v>0</v>
      </c>
      <c r="AZ26" s="32">
        <f t="shared" si="84"/>
        <v>2</v>
      </c>
      <c r="BA26" s="32">
        <f t="shared" si="84"/>
        <v>0</v>
      </c>
      <c r="BB26" s="32">
        <f t="shared" si="84"/>
        <v>0</v>
      </c>
      <c r="BC26" s="32">
        <f t="shared" si="84"/>
        <v>0</v>
      </c>
      <c r="BD26" s="32">
        <f t="shared" si="84"/>
        <v>0</v>
      </c>
      <c r="BE26" s="32">
        <f t="shared" si="84"/>
        <v>0</v>
      </c>
      <c r="BF26" s="32">
        <f t="shared" si="84"/>
        <v>0</v>
      </c>
      <c r="BG26" s="32">
        <f t="shared" si="84"/>
        <v>0</v>
      </c>
      <c r="BH26" s="32">
        <f t="shared" si="84"/>
        <v>4</v>
      </c>
      <c r="BI26" s="32">
        <f t="shared" si="84"/>
        <v>0</v>
      </c>
      <c r="BJ26" s="32">
        <f t="shared" si="84"/>
        <v>4</v>
      </c>
      <c r="BK26" s="32">
        <f t="shared" si="84"/>
        <v>0</v>
      </c>
      <c r="BL26" s="32">
        <f t="shared" si="84"/>
        <v>2</v>
      </c>
      <c r="BM26" s="32">
        <f t="shared" si="84"/>
        <v>0</v>
      </c>
      <c r="BN26" s="32">
        <f t="shared" ref="BN26:CS26" si="85">SUM(BN5:BN25)</f>
        <v>2</v>
      </c>
      <c r="BO26" s="32">
        <f t="shared" si="85"/>
        <v>0</v>
      </c>
      <c r="BP26" s="32">
        <f t="shared" si="85"/>
        <v>0</v>
      </c>
      <c r="BQ26" s="32">
        <f t="shared" si="85"/>
        <v>0</v>
      </c>
      <c r="BR26" s="32">
        <f t="shared" si="85"/>
        <v>0</v>
      </c>
      <c r="BS26" s="32">
        <f t="shared" si="85"/>
        <v>0</v>
      </c>
      <c r="BT26" s="32">
        <f t="shared" si="85"/>
        <v>0</v>
      </c>
      <c r="BU26" s="32">
        <f t="shared" si="85"/>
        <v>0</v>
      </c>
      <c r="BV26" s="32">
        <f t="shared" si="85"/>
        <v>0</v>
      </c>
      <c r="BW26" s="32">
        <f t="shared" si="85"/>
        <v>0</v>
      </c>
      <c r="BX26" s="32">
        <f t="shared" si="85"/>
        <v>0</v>
      </c>
      <c r="BY26" s="32">
        <f t="shared" si="85"/>
        <v>0</v>
      </c>
      <c r="BZ26" s="32">
        <f t="shared" si="85"/>
        <v>0</v>
      </c>
      <c r="CA26" s="32">
        <f t="shared" si="85"/>
        <v>0</v>
      </c>
      <c r="CB26" s="32">
        <f t="shared" si="85"/>
        <v>2</v>
      </c>
      <c r="CC26" s="32">
        <f t="shared" si="85"/>
        <v>0</v>
      </c>
      <c r="CD26" s="32">
        <f t="shared" si="85"/>
        <v>2</v>
      </c>
      <c r="CE26" s="32">
        <f t="shared" si="85"/>
        <v>0</v>
      </c>
      <c r="CF26" s="32">
        <f t="shared" si="85"/>
        <v>0</v>
      </c>
      <c r="CG26" s="32">
        <f t="shared" si="85"/>
        <v>0</v>
      </c>
      <c r="CH26" s="32">
        <f t="shared" si="85"/>
        <v>0</v>
      </c>
      <c r="CI26" s="32">
        <f t="shared" si="85"/>
        <v>0</v>
      </c>
      <c r="CJ26" s="32">
        <f t="shared" si="85"/>
        <v>0</v>
      </c>
      <c r="CK26" s="32">
        <f t="shared" si="85"/>
        <v>0</v>
      </c>
      <c r="CL26" s="32">
        <f t="shared" si="85"/>
        <v>0</v>
      </c>
      <c r="CM26" s="32">
        <f t="shared" si="85"/>
        <v>0</v>
      </c>
      <c r="CN26" s="32">
        <f t="shared" si="85"/>
        <v>0</v>
      </c>
      <c r="CO26" s="32">
        <f t="shared" si="85"/>
        <v>0</v>
      </c>
      <c r="CP26" s="32">
        <f t="shared" si="85"/>
        <v>0</v>
      </c>
      <c r="CQ26" s="32">
        <f t="shared" si="85"/>
        <v>0</v>
      </c>
      <c r="CR26" s="32">
        <f t="shared" si="85"/>
        <v>0</v>
      </c>
      <c r="CS26" s="32">
        <f t="shared" si="85"/>
        <v>0</v>
      </c>
      <c r="CT26" s="32">
        <f t="shared" ref="CT26:DE26" si="86">SUM(CT5:CT25)</f>
        <v>0</v>
      </c>
      <c r="CU26" s="32">
        <f t="shared" si="86"/>
        <v>0</v>
      </c>
      <c r="CV26" s="32">
        <f t="shared" si="86"/>
        <v>0</v>
      </c>
      <c r="CW26" s="32">
        <f t="shared" si="86"/>
        <v>0</v>
      </c>
      <c r="CX26" s="32">
        <f t="shared" si="86"/>
        <v>0</v>
      </c>
      <c r="CY26" s="32">
        <f t="shared" si="86"/>
        <v>0</v>
      </c>
      <c r="CZ26" s="32">
        <f t="shared" si="86"/>
        <v>0</v>
      </c>
      <c r="DA26" s="32">
        <f t="shared" si="86"/>
        <v>0</v>
      </c>
      <c r="DB26" s="32">
        <f t="shared" si="86"/>
        <v>0</v>
      </c>
      <c r="DC26" s="32">
        <f t="shared" si="86"/>
        <v>0</v>
      </c>
      <c r="DD26" s="32">
        <f t="shared" si="86"/>
        <v>0</v>
      </c>
      <c r="DE26" s="37">
        <f t="shared" si="86"/>
        <v>0</v>
      </c>
    </row>
    <row r="29" spans="1:109" x14ac:dyDescent="0.3">
      <c r="BX29">
        <f>BU26+CE26</f>
        <v>0</v>
      </c>
    </row>
  </sheetData>
  <mergeCells count="148">
    <mergeCell ref="AO3:AO4"/>
    <mergeCell ref="AP2:AQ2"/>
    <mergeCell ref="AP3:AP4"/>
    <mergeCell ref="AQ3:AQ4"/>
    <mergeCell ref="AR3:AR4"/>
    <mergeCell ref="AN2:AO2"/>
    <mergeCell ref="BC3:BC4"/>
    <mergeCell ref="BM3:BM4"/>
    <mergeCell ref="BJ3:BJ4"/>
    <mergeCell ref="BK3:BK4"/>
    <mergeCell ref="BL3:BL4"/>
    <mergeCell ref="BH3:BH4"/>
    <mergeCell ref="BI3:BI4"/>
    <mergeCell ref="AT3:AU3"/>
    <mergeCell ref="AV3:AW3"/>
    <mergeCell ref="AX3:AX4"/>
    <mergeCell ref="AZ3:AZ4"/>
    <mergeCell ref="BA3:BA4"/>
    <mergeCell ref="BL2:BM2"/>
    <mergeCell ref="CV2:CW2"/>
    <mergeCell ref="CV1:DE1"/>
    <mergeCell ref="DB2:DE2"/>
    <mergeCell ref="CZ2:DA2"/>
    <mergeCell ref="CX2:CY2"/>
    <mergeCell ref="DA3:DA4"/>
    <mergeCell ref="BN3:BO3"/>
    <mergeCell ref="BP3:BQ3"/>
    <mergeCell ref="BW3:BW4"/>
    <mergeCell ref="CP3:CP4"/>
    <mergeCell ref="CV3:CV4"/>
    <mergeCell ref="CW3:CW4"/>
    <mergeCell ref="CN3:CN4"/>
    <mergeCell ref="BR3:BR4"/>
    <mergeCell ref="CM3:CM4"/>
    <mergeCell ref="BS3:BS4"/>
    <mergeCell ref="BT3:BT4"/>
    <mergeCell ref="BU3:BU4"/>
    <mergeCell ref="CQ3:CQ4"/>
    <mergeCell ref="DD3:DE3"/>
    <mergeCell ref="CY3:CY4"/>
    <mergeCell ref="DB3:DC3"/>
    <mergeCell ref="CZ3:CZ4"/>
    <mergeCell ref="CR3:CS3"/>
    <mergeCell ref="CT3:CU3"/>
    <mergeCell ref="CO3:CO4"/>
    <mergeCell ref="CL3:CL4"/>
    <mergeCell ref="CX3:CX4"/>
    <mergeCell ref="CL1:CU1"/>
    <mergeCell ref="CL2:CM2"/>
    <mergeCell ref="AR2:AS2"/>
    <mergeCell ref="CN2:CO2"/>
    <mergeCell ref="CP2:CQ2"/>
    <mergeCell ref="CR2:CU2"/>
    <mergeCell ref="AX1:BG1"/>
    <mergeCell ref="AX2:AY2"/>
    <mergeCell ref="AZ2:BA2"/>
    <mergeCell ref="BB2:BC2"/>
    <mergeCell ref="AN1:AW1"/>
    <mergeCell ref="AT2:AW2"/>
    <mergeCell ref="BD2:BG2"/>
    <mergeCell ref="CG3:CG4"/>
    <mergeCell ref="CH3:CI3"/>
    <mergeCell ref="CJ3:CK3"/>
    <mergeCell ref="BX3:BY3"/>
    <mergeCell ref="BZ3:CA3"/>
    <mergeCell ref="CB1:CK1"/>
    <mergeCell ref="BJ2:BK2"/>
    <mergeCell ref="A1:A4"/>
    <mergeCell ref="AJ3:AK3"/>
    <mergeCell ref="AL3:AM3"/>
    <mergeCell ref="B3:B4"/>
    <mergeCell ref="C3:C4"/>
    <mergeCell ref="D3:D4"/>
    <mergeCell ref="E3:E4"/>
    <mergeCell ref="F3:F4"/>
    <mergeCell ref="G3:G4"/>
    <mergeCell ref="H3:H4"/>
    <mergeCell ref="AD2:AE2"/>
    <mergeCell ref="AF2:AG2"/>
    <mergeCell ref="AJ2:AM2"/>
    <mergeCell ref="N1:S1"/>
    <mergeCell ref="N2:O2"/>
    <mergeCell ref="P2:Q2"/>
    <mergeCell ref="R2:S2"/>
    <mergeCell ref="AH2:AI2"/>
    <mergeCell ref="Z2:AC2"/>
    <mergeCell ref="AD1:AM1"/>
    <mergeCell ref="T1:AC1"/>
    <mergeCell ref="T2:U2"/>
    <mergeCell ref="V2:W2"/>
    <mergeCell ref="AB3:AC3"/>
    <mergeCell ref="BN2:BQ2"/>
    <mergeCell ref="AI3:AI4"/>
    <mergeCell ref="N3:N4"/>
    <mergeCell ref="O3:O4"/>
    <mergeCell ref="P3:P4"/>
    <mergeCell ref="Q3:Q4"/>
    <mergeCell ref="R3:R4"/>
    <mergeCell ref="AE3:AE4"/>
    <mergeCell ref="T3:T4"/>
    <mergeCell ref="U3:U4"/>
    <mergeCell ref="V3:V4"/>
    <mergeCell ref="W3:W4"/>
    <mergeCell ref="X3:X4"/>
    <mergeCell ref="Y3:Y4"/>
    <mergeCell ref="AF3:AF4"/>
    <mergeCell ref="AG3:AG4"/>
    <mergeCell ref="AH3:AH4"/>
    <mergeCell ref="BB3:BB4"/>
    <mergeCell ref="AY3:AY4"/>
    <mergeCell ref="BD3:BE3"/>
    <mergeCell ref="BF3:BG3"/>
    <mergeCell ref="AS3:AS4"/>
    <mergeCell ref="Z3:AA3"/>
    <mergeCell ref="AN3:AN4"/>
    <mergeCell ref="CH2:CK2"/>
    <mergeCell ref="CB3:CB4"/>
    <mergeCell ref="CC3:CC4"/>
    <mergeCell ref="CD3:CD4"/>
    <mergeCell ref="CE3:CE4"/>
    <mergeCell ref="CF3:CF4"/>
    <mergeCell ref="B1:G1"/>
    <mergeCell ref="B2:C2"/>
    <mergeCell ref="D2:E2"/>
    <mergeCell ref="F2:G2"/>
    <mergeCell ref="H1:M1"/>
    <mergeCell ref="H2:I2"/>
    <mergeCell ref="J2:K2"/>
    <mergeCell ref="L2:M2"/>
    <mergeCell ref="X2:Y2"/>
    <mergeCell ref="I3:I4"/>
    <mergeCell ref="J3:J4"/>
    <mergeCell ref="K3:K4"/>
    <mergeCell ref="L3:L4"/>
    <mergeCell ref="M3:M4"/>
    <mergeCell ref="AD3:AD4"/>
    <mergeCell ref="S3:S4"/>
    <mergeCell ref="BH1:BQ1"/>
    <mergeCell ref="BH2:BI2"/>
    <mergeCell ref="BR1:CA1"/>
    <mergeCell ref="BR2:BS2"/>
    <mergeCell ref="BT2:BU2"/>
    <mergeCell ref="BV2:BW2"/>
    <mergeCell ref="BX2:CA2"/>
    <mergeCell ref="BV3:BV4"/>
    <mergeCell ref="CB2:CC2"/>
    <mergeCell ref="CD2:CE2"/>
    <mergeCell ref="CF2:CG2"/>
  </mergeCells>
  <pageMargins left="0.7" right="0.7" top="0.75" bottom="0.75" header="0.3" footer="0.3"/>
  <pageSetup paperSize="9" orientation="portrait" r:id="rId1"/>
  <headerFooter>
    <oddHeader>&amp;C&amp;"Calibri"&amp;10&amp;K737373•• PROTECTED 関係者外秘&amp;1#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W101"/>
  <sheetViews>
    <sheetView zoomScale="83" zoomScaleNormal="83" workbookViewId="0">
      <selection activeCell="C8" sqref="C8"/>
    </sheetView>
  </sheetViews>
  <sheetFormatPr defaultRowHeight="14.4" x14ac:dyDescent="0.3"/>
  <cols>
    <col min="1" max="1" width="26" bestFit="1" customWidth="1"/>
    <col min="2" max="2" width="10.109375" bestFit="1" customWidth="1"/>
    <col min="3" max="15" width="10.5546875" bestFit="1" customWidth="1"/>
    <col min="16" max="16" width="10.5546875" customWidth="1"/>
    <col min="17" max="20" width="10.5546875" bestFit="1" customWidth="1"/>
    <col min="21" max="21" width="10.5546875" customWidth="1"/>
    <col min="22" max="22" width="10.5546875" bestFit="1" customWidth="1"/>
  </cols>
  <sheetData>
    <row r="2" spans="1:23" x14ac:dyDescent="0.3">
      <c r="A2" s="1"/>
      <c r="B2" s="38">
        <v>45170</v>
      </c>
      <c r="C2" s="38">
        <v>45173</v>
      </c>
      <c r="D2" s="38">
        <v>45174</v>
      </c>
      <c r="E2" s="38">
        <v>45175</v>
      </c>
      <c r="F2" s="38">
        <v>45176</v>
      </c>
      <c r="G2" s="38">
        <v>45177</v>
      </c>
      <c r="H2" s="38">
        <v>45180</v>
      </c>
      <c r="I2" s="38">
        <v>45181</v>
      </c>
      <c r="J2" s="38">
        <v>45182</v>
      </c>
      <c r="K2" s="38">
        <v>45183</v>
      </c>
      <c r="L2" s="38">
        <v>45184</v>
      </c>
      <c r="M2" s="38">
        <v>45187</v>
      </c>
      <c r="N2" s="38">
        <v>45188</v>
      </c>
      <c r="O2" s="38">
        <v>45189</v>
      </c>
      <c r="P2" s="38">
        <v>45190</v>
      </c>
      <c r="Q2" s="38">
        <v>45191</v>
      </c>
      <c r="R2" s="38">
        <v>45194</v>
      </c>
      <c r="S2" s="38">
        <v>45195</v>
      </c>
      <c r="T2" s="38">
        <v>45196</v>
      </c>
      <c r="U2" s="38">
        <v>45197</v>
      </c>
      <c r="V2" s="38">
        <v>45198</v>
      </c>
    </row>
    <row r="3" spans="1:23" x14ac:dyDescent="0.3">
      <c r="A3" s="1" t="s">
        <v>17</v>
      </c>
      <c r="B3" s="2">
        <f>Sept!B5</f>
        <v>0</v>
      </c>
      <c r="C3" s="2">
        <f>B3+Sept!B6</f>
        <v>0</v>
      </c>
      <c r="D3" s="2">
        <f>C3+Sept!B7</f>
        <v>1</v>
      </c>
      <c r="E3" s="2">
        <f>D3+Sept!B8</f>
        <v>2</v>
      </c>
      <c r="F3" s="2">
        <f>E3+Sept!B9</f>
        <v>3</v>
      </c>
      <c r="G3" s="2">
        <f>F3+Sept!B10</f>
        <v>4</v>
      </c>
      <c r="H3" s="2">
        <f>G3+Sept!B11</f>
        <v>4</v>
      </c>
      <c r="I3" s="2">
        <f>H3+Sept!B12</f>
        <v>8</v>
      </c>
      <c r="J3" s="2">
        <f>I3+Sept!B13</f>
        <v>12</v>
      </c>
      <c r="K3" s="2">
        <f>J3+Sept!B14</f>
        <v>13</v>
      </c>
      <c r="L3" s="2">
        <f>K3+Sept!B15</f>
        <v>14</v>
      </c>
      <c r="M3" s="2">
        <f>L3+Sept!B16</f>
        <v>15</v>
      </c>
      <c r="N3" s="2">
        <f>M3+Sept!B17</f>
        <v>17</v>
      </c>
      <c r="O3" s="2">
        <f>N3+Sept!B18</f>
        <v>17</v>
      </c>
      <c r="P3" s="2">
        <f>O3+Sept!B19</f>
        <v>17</v>
      </c>
      <c r="Q3" s="2">
        <f>P3+Sept!B20</f>
        <v>17</v>
      </c>
      <c r="R3" s="2">
        <f>Q3+Sept!B21</f>
        <v>17</v>
      </c>
      <c r="S3" s="2">
        <f>R3+Sept!B22</f>
        <v>17</v>
      </c>
      <c r="T3" s="2">
        <f>S3+Sept!B23</f>
        <v>17</v>
      </c>
      <c r="U3" s="2">
        <f>T3+Sept!B24</f>
        <v>17</v>
      </c>
      <c r="V3" s="2">
        <f>U3+Sept!B25</f>
        <v>17</v>
      </c>
    </row>
    <row r="4" spans="1:23" x14ac:dyDescent="0.3">
      <c r="A4" s="1" t="s">
        <v>19</v>
      </c>
      <c r="B4" s="3">
        <f>60/21.67*21</f>
        <v>58.144900784494688</v>
      </c>
      <c r="C4" s="3">
        <f t="shared" ref="C4:V4" si="0">60/21.67*21</f>
        <v>58.144900784494688</v>
      </c>
      <c r="D4" s="3">
        <f t="shared" si="0"/>
        <v>58.144900784494688</v>
      </c>
      <c r="E4" s="3">
        <f t="shared" si="0"/>
        <v>58.144900784494688</v>
      </c>
      <c r="F4" s="3">
        <f t="shared" si="0"/>
        <v>58.144900784494688</v>
      </c>
      <c r="G4" s="3">
        <f t="shared" si="0"/>
        <v>58.144900784494688</v>
      </c>
      <c r="H4" s="3">
        <f t="shared" si="0"/>
        <v>58.144900784494688</v>
      </c>
      <c r="I4" s="3">
        <f t="shared" si="0"/>
        <v>58.144900784494688</v>
      </c>
      <c r="J4" s="3">
        <f t="shared" si="0"/>
        <v>58.144900784494688</v>
      </c>
      <c r="K4" s="3">
        <f t="shared" si="0"/>
        <v>58.144900784494688</v>
      </c>
      <c r="L4" s="3">
        <f t="shared" si="0"/>
        <v>58.144900784494688</v>
      </c>
      <c r="M4" s="3">
        <f t="shared" si="0"/>
        <v>58.144900784494688</v>
      </c>
      <c r="N4" s="3">
        <f t="shared" si="0"/>
        <v>58.144900784494688</v>
      </c>
      <c r="O4" s="3">
        <f t="shared" si="0"/>
        <v>58.144900784494688</v>
      </c>
      <c r="P4" s="3">
        <f t="shared" si="0"/>
        <v>58.144900784494688</v>
      </c>
      <c r="Q4" s="3">
        <f t="shared" si="0"/>
        <v>58.144900784494688</v>
      </c>
      <c r="R4" s="3">
        <f t="shared" si="0"/>
        <v>58.144900784494688</v>
      </c>
      <c r="S4" s="3">
        <f t="shared" si="0"/>
        <v>58.144900784494688</v>
      </c>
      <c r="T4" s="3">
        <f t="shared" si="0"/>
        <v>58.144900784494688</v>
      </c>
      <c r="U4" s="3">
        <f t="shared" si="0"/>
        <v>58.144900784494688</v>
      </c>
      <c r="V4" s="3">
        <f t="shared" si="0"/>
        <v>58.144900784494688</v>
      </c>
    </row>
    <row r="5" spans="1:23" x14ac:dyDescent="0.3">
      <c r="A5" s="1" t="s">
        <v>21</v>
      </c>
      <c r="B5" s="3">
        <f>B4/21</f>
        <v>2.7688047992616518</v>
      </c>
      <c r="C5" s="3">
        <f t="shared" ref="C5:V5" si="1">B5+$B$5</f>
        <v>5.5376095985233036</v>
      </c>
      <c r="D5" s="3">
        <f t="shared" si="1"/>
        <v>8.3064143977849554</v>
      </c>
      <c r="E5" s="3">
        <f t="shared" si="1"/>
        <v>11.075219197046607</v>
      </c>
      <c r="F5" s="3">
        <f t="shared" si="1"/>
        <v>13.844023996308259</v>
      </c>
      <c r="G5" s="3">
        <f t="shared" si="1"/>
        <v>16.612828795569911</v>
      </c>
      <c r="H5" s="3">
        <f t="shared" si="1"/>
        <v>19.381633594831563</v>
      </c>
      <c r="I5" s="3">
        <f t="shared" si="1"/>
        <v>22.150438394093214</v>
      </c>
      <c r="J5" s="3">
        <f t="shared" si="1"/>
        <v>24.919243193354866</v>
      </c>
      <c r="K5" s="3">
        <f t="shared" si="1"/>
        <v>27.688047992616518</v>
      </c>
      <c r="L5" s="3">
        <f t="shared" si="1"/>
        <v>30.45685279187817</v>
      </c>
      <c r="M5" s="3">
        <f t="shared" si="1"/>
        <v>33.225657591139822</v>
      </c>
      <c r="N5" s="3">
        <f t="shared" si="1"/>
        <v>35.994462390401473</v>
      </c>
      <c r="O5" s="3">
        <f t="shared" si="1"/>
        <v>38.763267189663125</v>
      </c>
      <c r="P5" s="3">
        <f t="shared" si="1"/>
        <v>41.532071988924777</v>
      </c>
      <c r="Q5" s="3">
        <f t="shared" si="1"/>
        <v>44.300876788186429</v>
      </c>
      <c r="R5" s="3">
        <f t="shared" si="1"/>
        <v>47.069681587448081</v>
      </c>
      <c r="S5" s="3">
        <f t="shared" si="1"/>
        <v>49.838486386709732</v>
      </c>
      <c r="T5" s="3">
        <f t="shared" si="1"/>
        <v>52.607291185971384</v>
      </c>
      <c r="U5" s="3">
        <f t="shared" si="1"/>
        <v>55.376095985233036</v>
      </c>
      <c r="V5" s="3">
        <f t="shared" si="1"/>
        <v>58.144900784494688</v>
      </c>
    </row>
    <row r="6" spans="1:23" x14ac:dyDescent="0.3">
      <c r="A6" s="1" t="s">
        <v>18</v>
      </c>
      <c r="B6" s="4">
        <f>Sept!C5</f>
        <v>0</v>
      </c>
      <c r="C6" s="4">
        <f>B$6+Sept!C6</f>
        <v>0</v>
      </c>
      <c r="D6" s="4">
        <f>C$6+Sept!C7</f>
        <v>0</v>
      </c>
      <c r="E6" s="4">
        <f>D$6+Sept!C8</f>
        <v>0</v>
      </c>
      <c r="F6" s="4">
        <f>E$6+Sept!C9</f>
        <v>0</v>
      </c>
      <c r="G6" s="4">
        <f>F$6+Sept!C10</f>
        <v>0</v>
      </c>
      <c r="H6" s="4">
        <f>G$6+Sept!C11</f>
        <v>0</v>
      </c>
      <c r="I6" s="4">
        <f>H$6+Sept!C12</f>
        <v>0</v>
      </c>
      <c r="J6" s="4">
        <f>I$6+Sept!C13</f>
        <v>0</v>
      </c>
      <c r="K6" s="4">
        <f>J$6+Sept!C14</f>
        <v>0</v>
      </c>
      <c r="L6" s="4">
        <f>K$6+Sept!C15</f>
        <v>0</v>
      </c>
      <c r="M6" s="4">
        <f>L$6+Sept!C16</f>
        <v>0</v>
      </c>
      <c r="N6" s="4">
        <f>M$6+Sept!C17</f>
        <v>0</v>
      </c>
      <c r="O6" s="4">
        <f>N$6+Sept!C18</f>
        <v>0</v>
      </c>
      <c r="P6" s="4">
        <f>O$6+Sept!C19</f>
        <v>0</v>
      </c>
      <c r="Q6" s="4">
        <f>P$6+Sept!C20</f>
        <v>0</v>
      </c>
      <c r="R6" s="4">
        <f>Q$6+Sept!C21</f>
        <v>0</v>
      </c>
      <c r="S6" s="4">
        <f>R$6+Sept!C22</f>
        <v>0</v>
      </c>
      <c r="T6" s="4">
        <f>S$6+Sept!C23</f>
        <v>0</v>
      </c>
      <c r="U6" s="4">
        <f>T$6+Sept!C24</f>
        <v>0</v>
      </c>
      <c r="V6" s="4">
        <f>U$6+Sept!C25</f>
        <v>0</v>
      </c>
    </row>
    <row r="7" spans="1:23" x14ac:dyDescent="0.3">
      <c r="A7" s="1" t="s">
        <v>19</v>
      </c>
      <c r="B7" s="4">
        <f>37101/21.67*21</f>
        <v>35953.89940009229</v>
      </c>
      <c r="C7" s="4">
        <f t="shared" ref="C7:V7" si="2">37101/21.67*21</f>
        <v>35953.89940009229</v>
      </c>
      <c r="D7" s="4">
        <f t="shared" si="2"/>
        <v>35953.89940009229</v>
      </c>
      <c r="E7" s="4">
        <f t="shared" si="2"/>
        <v>35953.89940009229</v>
      </c>
      <c r="F7" s="4">
        <f t="shared" si="2"/>
        <v>35953.89940009229</v>
      </c>
      <c r="G7" s="4">
        <f t="shared" si="2"/>
        <v>35953.89940009229</v>
      </c>
      <c r="H7" s="4">
        <f t="shared" si="2"/>
        <v>35953.89940009229</v>
      </c>
      <c r="I7" s="4">
        <f t="shared" si="2"/>
        <v>35953.89940009229</v>
      </c>
      <c r="J7" s="4">
        <f t="shared" si="2"/>
        <v>35953.89940009229</v>
      </c>
      <c r="K7" s="4">
        <f t="shared" si="2"/>
        <v>35953.89940009229</v>
      </c>
      <c r="L7" s="4">
        <f t="shared" si="2"/>
        <v>35953.89940009229</v>
      </c>
      <c r="M7" s="4">
        <f t="shared" si="2"/>
        <v>35953.89940009229</v>
      </c>
      <c r="N7" s="4">
        <f t="shared" si="2"/>
        <v>35953.89940009229</v>
      </c>
      <c r="O7" s="4">
        <f t="shared" si="2"/>
        <v>35953.89940009229</v>
      </c>
      <c r="P7" s="4">
        <f t="shared" si="2"/>
        <v>35953.89940009229</v>
      </c>
      <c r="Q7" s="4">
        <f t="shared" si="2"/>
        <v>35953.89940009229</v>
      </c>
      <c r="R7" s="4">
        <f t="shared" si="2"/>
        <v>35953.89940009229</v>
      </c>
      <c r="S7" s="4">
        <f t="shared" si="2"/>
        <v>35953.89940009229</v>
      </c>
      <c r="T7" s="4">
        <f t="shared" si="2"/>
        <v>35953.89940009229</v>
      </c>
      <c r="U7" s="4">
        <f t="shared" si="2"/>
        <v>35953.89940009229</v>
      </c>
      <c r="V7" s="4">
        <f t="shared" si="2"/>
        <v>35953.89940009229</v>
      </c>
      <c r="W7" s="7"/>
    </row>
    <row r="8" spans="1:23" x14ac:dyDescent="0.3">
      <c r="A8" s="1" t="s">
        <v>20</v>
      </c>
      <c r="B8" s="4">
        <f>B7/21</f>
        <v>1712.0904476234423</v>
      </c>
      <c r="C8" s="4">
        <f>B8+$B$8</f>
        <v>3424.1808952468846</v>
      </c>
      <c r="D8" s="4">
        <f t="shared" ref="D8:V8" si="3">C8+$B$8</f>
        <v>5136.2713428703264</v>
      </c>
      <c r="E8" s="4">
        <f t="shared" si="3"/>
        <v>6848.3617904937691</v>
      </c>
      <c r="F8" s="4">
        <f t="shared" si="3"/>
        <v>8560.4522381172119</v>
      </c>
      <c r="G8" s="4">
        <f t="shared" si="3"/>
        <v>10272.542685740655</v>
      </c>
      <c r="H8" s="4">
        <f t="shared" si="3"/>
        <v>11984.633133364097</v>
      </c>
      <c r="I8" s="4">
        <f t="shared" si="3"/>
        <v>13696.72358098754</v>
      </c>
      <c r="J8" s="4">
        <f t="shared" si="3"/>
        <v>15408.814028610983</v>
      </c>
      <c r="K8" s="4">
        <f t="shared" si="3"/>
        <v>17120.904476234424</v>
      </c>
      <c r="L8" s="4">
        <f t="shared" si="3"/>
        <v>18832.994923857867</v>
      </c>
      <c r="M8" s="4">
        <f t="shared" si="3"/>
        <v>20545.085371481309</v>
      </c>
      <c r="N8" s="4">
        <f t="shared" si="3"/>
        <v>22257.175819104752</v>
      </c>
      <c r="O8" s="4">
        <f t="shared" si="3"/>
        <v>23969.266266728195</v>
      </c>
      <c r="P8" s="4">
        <f t="shared" si="3"/>
        <v>25681.356714351637</v>
      </c>
      <c r="Q8" s="4">
        <f t="shared" si="3"/>
        <v>27393.44716197508</v>
      </c>
      <c r="R8" s="4">
        <f t="shared" si="3"/>
        <v>29105.537609598523</v>
      </c>
      <c r="S8" s="4">
        <f t="shared" si="3"/>
        <v>30817.628057221966</v>
      </c>
      <c r="T8" s="4">
        <f t="shared" si="3"/>
        <v>32529.718504845408</v>
      </c>
      <c r="U8" s="4">
        <f t="shared" si="3"/>
        <v>34241.808952468848</v>
      </c>
      <c r="V8" s="4">
        <f t="shared" si="3"/>
        <v>35953.89940009229</v>
      </c>
      <c r="W8" s="9"/>
    </row>
    <row r="63" spans="1:22" x14ac:dyDescent="0.3">
      <c r="A63" s="5" t="s">
        <v>26</v>
      </c>
      <c r="B63" s="38">
        <f>B2</f>
        <v>45170</v>
      </c>
      <c r="C63" s="38">
        <f t="shared" ref="C63:V63" si="4">C2</f>
        <v>45173</v>
      </c>
      <c r="D63" s="38">
        <f t="shared" si="4"/>
        <v>45174</v>
      </c>
      <c r="E63" s="38">
        <f t="shared" si="4"/>
        <v>45175</v>
      </c>
      <c r="F63" s="38">
        <f t="shared" si="4"/>
        <v>45176</v>
      </c>
      <c r="G63" s="38">
        <f t="shared" si="4"/>
        <v>45177</v>
      </c>
      <c r="H63" s="38">
        <f t="shared" si="4"/>
        <v>45180</v>
      </c>
      <c r="I63" s="38">
        <f t="shared" si="4"/>
        <v>45181</v>
      </c>
      <c r="J63" s="38">
        <f t="shared" si="4"/>
        <v>45182</v>
      </c>
      <c r="K63" s="38">
        <f t="shared" si="4"/>
        <v>45183</v>
      </c>
      <c r="L63" s="38">
        <f t="shared" si="4"/>
        <v>45184</v>
      </c>
      <c r="M63" s="38">
        <f t="shared" si="4"/>
        <v>45187</v>
      </c>
      <c r="N63" s="38">
        <f t="shared" si="4"/>
        <v>45188</v>
      </c>
      <c r="O63" s="38">
        <f t="shared" si="4"/>
        <v>45189</v>
      </c>
      <c r="P63" s="38">
        <f t="shared" si="4"/>
        <v>45190</v>
      </c>
      <c r="Q63" s="38">
        <f t="shared" si="4"/>
        <v>45191</v>
      </c>
      <c r="R63" s="38">
        <f t="shared" si="4"/>
        <v>45194</v>
      </c>
      <c r="S63" s="38">
        <f t="shared" si="4"/>
        <v>45195</v>
      </c>
      <c r="T63" s="38">
        <f t="shared" si="4"/>
        <v>45196</v>
      </c>
      <c r="U63" s="38">
        <f t="shared" si="4"/>
        <v>45197</v>
      </c>
      <c r="V63" s="38">
        <f t="shared" si="4"/>
        <v>45198</v>
      </c>
    </row>
    <row r="64" spans="1:22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x14ac:dyDescent="0.3">
      <c r="A65" s="1" t="s">
        <v>23</v>
      </c>
      <c r="B65" s="6">
        <f>Sept!Y5</f>
        <v>0</v>
      </c>
      <c r="C65" s="6">
        <f>Sept!Y6</f>
        <v>0</v>
      </c>
      <c r="D65" s="6">
        <f>Sept!Y7</f>
        <v>0</v>
      </c>
      <c r="E65" s="6">
        <f>Sept!Y8</f>
        <v>0</v>
      </c>
      <c r="F65" s="6">
        <f>Sept!Y9</f>
        <v>0</v>
      </c>
      <c r="G65" s="6">
        <f>Sept!Y10</f>
        <v>0</v>
      </c>
      <c r="H65" s="6">
        <f>Sept!Y11</f>
        <v>0</v>
      </c>
      <c r="I65" s="6">
        <f>Sept!Y12</f>
        <v>0</v>
      </c>
      <c r="J65" s="6">
        <f>Sept!Y13</f>
        <v>0</v>
      </c>
      <c r="K65" s="6">
        <f>Sept!Y14</f>
        <v>0</v>
      </c>
      <c r="L65" s="6">
        <f>Sept!Y15</f>
        <v>0</v>
      </c>
      <c r="M65" s="6">
        <f>Sept!Y16</f>
        <v>0</v>
      </c>
      <c r="N65" s="6">
        <f>Sept!Y17</f>
        <v>0</v>
      </c>
      <c r="O65" s="6">
        <f>Sept!Y18</f>
        <v>0</v>
      </c>
      <c r="P65" s="6">
        <f>Sept!Y19</f>
        <v>0</v>
      </c>
      <c r="Q65" s="6">
        <f>Sept!Y20</f>
        <v>0</v>
      </c>
      <c r="R65" s="6">
        <f>Sept!Y21</f>
        <v>0</v>
      </c>
      <c r="S65" s="6">
        <f>Sept!Y22</f>
        <v>0</v>
      </c>
      <c r="T65" s="6">
        <f>Sept!Y23</f>
        <v>0</v>
      </c>
      <c r="U65" s="6">
        <f>Sept!Y24</f>
        <v>0</v>
      </c>
      <c r="V65" s="6">
        <f>Sept!Y25</f>
        <v>0</v>
      </c>
    </row>
    <row r="66" spans="1:22" x14ac:dyDescent="0.3">
      <c r="A66" s="1" t="s">
        <v>24</v>
      </c>
      <c r="B66" s="6">
        <f>Sept!AC5</f>
        <v>0</v>
      </c>
      <c r="C66" s="6">
        <f>Sept!AC6</f>
        <v>0</v>
      </c>
      <c r="D66" s="6">
        <f>Sept!AC7</f>
        <v>0</v>
      </c>
      <c r="E66" s="6">
        <f>Sept!AC8</f>
        <v>0</v>
      </c>
      <c r="F66" s="6">
        <f>Sept!AC9</f>
        <v>0</v>
      </c>
      <c r="G66" s="6">
        <f>Sept!AC10</f>
        <v>0</v>
      </c>
      <c r="H66" s="6">
        <f>Sept!AC11</f>
        <v>0</v>
      </c>
      <c r="I66" s="6">
        <f>Sept!AC12</f>
        <v>0</v>
      </c>
      <c r="J66" s="6">
        <f>Sept!AC13</f>
        <v>0</v>
      </c>
      <c r="K66" s="6">
        <f>Sept!AC14</f>
        <v>0</v>
      </c>
      <c r="L66" s="6">
        <f>Sept!AC15</f>
        <v>0</v>
      </c>
      <c r="M66" s="6">
        <f>Sept!AC16</f>
        <v>0</v>
      </c>
      <c r="N66" s="6">
        <f>Sept!AC17</f>
        <v>0</v>
      </c>
      <c r="O66" s="6">
        <f>Sept!AC18</f>
        <v>0</v>
      </c>
      <c r="P66" s="6">
        <f>Sept!AC19</f>
        <v>0</v>
      </c>
      <c r="Q66" s="6">
        <f>Sept!AC20</f>
        <v>0</v>
      </c>
      <c r="R66" s="6">
        <f>Sept!AC21</f>
        <v>0</v>
      </c>
      <c r="S66" s="6">
        <f>Sept!AC22</f>
        <v>0</v>
      </c>
      <c r="T66" s="6">
        <f>Sept!AC23</f>
        <v>0</v>
      </c>
      <c r="U66" s="6">
        <f>Sept!AC24</f>
        <v>0</v>
      </c>
      <c r="V66" s="6">
        <f>Sept!AC25</f>
        <v>0</v>
      </c>
    </row>
    <row r="67" spans="1:22" x14ac:dyDescent="0.3">
      <c r="A67" s="1" t="s">
        <v>25</v>
      </c>
      <c r="B67" s="6">
        <f>B65-B66</f>
        <v>0</v>
      </c>
      <c r="C67" s="6">
        <f>(C65-C66)+B67</f>
        <v>0</v>
      </c>
      <c r="D67" s="6">
        <f t="shared" ref="D67:Q67" si="5">(D65-D66)+C67</f>
        <v>0</v>
      </c>
      <c r="E67" s="6">
        <f t="shared" si="5"/>
        <v>0</v>
      </c>
      <c r="F67" s="6">
        <f t="shared" si="5"/>
        <v>0</v>
      </c>
      <c r="G67" s="6">
        <f t="shared" si="5"/>
        <v>0</v>
      </c>
      <c r="H67" s="6">
        <f t="shared" si="5"/>
        <v>0</v>
      </c>
      <c r="I67" s="6">
        <f t="shared" si="5"/>
        <v>0</v>
      </c>
      <c r="J67" s="6">
        <f t="shared" si="5"/>
        <v>0</v>
      </c>
      <c r="K67" s="6">
        <f t="shared" si="5"/>
        <v>0</v>
      </c>
      <c r="L67" s="6">
        <f t="shared" si="5"/>
        <v>0</v>
      </c>
      <c r="M67" s="6">
        <f t="shared" si="5"/>
        <v>0</v>
      </c>
      <c r="N67" s="6">
        <f t="shared" si="5"/>
        <v>0</v>
      </c>
      <c r="O67" s="6">
        <f t="shared" si="5"/>
        <v>0</v>
      </c>
      <c r="P67" s="6">
        <f t="shared" si="5"/>
        <v>0</v>
      </c>
      <c r="Q67" s="6">
        <f t="shared" si="5"/>
        <v>0</v>
      </c>
      <c r="R67" s="6">
        <f>(R65-R66)+Q67</f>
        <v>0</v>
      </c>
      <c r="S67" s="6">
        <f>(S65-S66)+R67</f>
        <v>0</v>
      </c>
      <c r="T67" s="6">
        <f>(T65-T66)+S67</f>
        <v>0</v>
      </c>
      <c r="U67" s="6">
        <f>(U65-U66)+T67</f>
        <v>0</v>
      </c>
      <c r="V67" s="6">
        <f>(V65-V66)+U67</f>
        <v>0</v>
      </c>
    </row>
    <row r="68" spans="1:22" x14ac:dyDescent="0.3">
      <c r="A68" s="1" t="s">
        <v>22</v>
      </c>
      <c r="B68" s="6">
        <f>6894.72/21.67*21</f>
        <v>6681.5468389478538</v>
      </c>
      <c r="C68" s="6">
        <f t="shared" ref="C68:V68" si="6">6894.72/21.67*21</f>
        <v>6681.5468389478538</v>
      </c>
      <c r="D68" s="6">
        <f t="shared" si="6"/>
        <v>6681.5468389478538</v>
      </c>
      <c r="E68" s="6">
        <f t="shared" si="6"/>
        <v>6681.5468389478538</v>
      </c>
      <c r="F68" s="6">
        <f t="shared" si="6"/>
        <v>6681.5468389478538</v>
      </c>
      <c r="G68" s="6">
        <f t="shared" si="6"/>
        <v>6681.5468389478538</v>
      </c>
      <c r="H68" s="6">
        <f t="shared" si="6"/>
        <v>6681.5468389478538</v>
      </c>
      <c r="I68" s="6">
        <f t="shared" si="6"/>
        <v>6681.5468389478538</v>
      </c>
      <c r="J68" s="6">
        <f t="shared" si="6"/>
        <v>6681.5468389478538</v>
      </c>
      <c r="K68" s="6">
        <f t="shared" si="6"/>
        <v>6681.5468389478538</v>
      </c>
      <c r="L68" s="6">
        <f t="shared" si="6"/>
        <v>6681.5468389478538</v>
      </c>
      <c r="M68" s="6">
        <f t="shared" si="6"/>
        <v>6681.5468389478538</v>
      </c>
      <c r="N68" s="6">
        <f t="shared" si="6"/>
        <v>6681.5468389478538</v>
      </c>
      <c r="O68" s="6">
        <f t="shared" si="6"/>
        <v>6681.5468389478538</v>
      </c>
      <c r="P68" s="6">
        <f t="shared" si="6"/>
        <v>6681.5468389478538</v>
      </c>
      <c r="Q68" s="6">
        <f t="shared" si="6"/>
        <v>6681.5468389478538</v>
      </c>
      <c r="R68" s="6">
        <f t="shared" si="6"/>
        <v>6681.5468389478538</v>
      </c>
      <c r="S68" s="6">
        <f t="shared" si="6"/>
        <v>6681.5468389478538</v>
      </c>
      <c r="T68" s="6">
        <f t="shared" si="6"/>
        <v>6681.5468389478538</v>
      </c>
      <c r="U68" s="6">
        <f t="shared" si="6"/>
        <v>6681.5468389478538</v>
      </c>
      <c r="V68" s="6">
        <f t="shared" si="6"/>
        <v>6681.5468389478538</v>
      </c>
    </row>
    <row r="69" spans="1:22" x14ac:dyDescent="0.3">
      <c r="A69" s="1" t="s">
        <v>20</v>
      </c>
      <c r="B69" s="6">
        <f>B68/21</f>
        <v>318.16889709275495</v>
      </c>
      <c r="C69" s="6">
        <f>B69+$B$69</f>
        <v>636.33779418550989</v>
      </c>
      <c r="D69" s="6">
        <f t="shared" ref="D69:Q69" si="7">C69+$B$69</f>
        <v>954.50669127826484</v>
      </c>
      <c r="E69" s="6">
        <f t="shared" si="7"/>
        <v>1272.6755883710198</v>
      </c>
      <c r="F69" s="6">
        <f t="shared" si="7"/>
        <v>1590.8444854637746</v>
      </c>
      <c r="G69" s="6">
        <f t="shared" si="7"/>
        <v>1909.0133825565295</v>
      </c>
      <c r="H69" s="6">
        <f t="shared" si="7"/>
        <v>2227.1822796492843</v>
      </c>
      <c r="I69" s="6">
        <f t="shared" si="7"/>
        <v>2545.3511767420391</v>
      </c>
      <c r="J69" s="6">
        <f t="shared" si="7"/>
        <v>2863.5200738347939</v>
      </c>
      <c r="K69" s="6">
        <f t="shared" si="7"/>
        <v>3181.6889709275488</v>
      </c>
      <c r="L69" s="6">
        <f t="shared" si="7"/>
        <v>3499.8578680203036</v>
      </c>
      <c r="M69" s="6">
        <f t="shared" si="7"/>
        <v>3818.0267651130584</v>
      </c>
      <c r="N69" s="6">
        <f t="shared" si="7"/>
        <v>4136.1956622058133</v>
      </c>
      <c r="O69" s="6">
        <f t="shared" si="7"/>
        <v>4454.3645592985686</v>
      </c>
      <c r="P69" s="6">
        <f t="shared" si="7"/>
        <v>4772.5334563913239</v>
      </c>
      <c r="Q69" s="6">
        <f t="shared" si="7"/>
        <v>5090.7023534840791</v>
      </c>
      <c r="R69" s="6">
        <f>Q69+$B$69</f>
        <v>5408.8712505768344</v>
      </c>
      <c r="S69" s="6">
        <f>R69+$B$69</f>
        <v>5727.0401476695897</v>
      </c>
      <c r="T69" s="6">
        <f>S69+$B$69</f>
        <v>6045.209044762345</v>
      </c>
      <c r="U69" s="6">
        <f>T69+$B$69</f>
        <v>6363.3779418551003</v>
      </c>
      <c r="V69" s="6">
        <f>U69+$B$69</f>
        <v>6681.5468389478556</v>
      </c>
    </row>
    <row r="96" spans="2:22" x14ac:dyDescent="0.3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x14ac:dyDescent="0.3">
      <c r="A97" s="5" t="s">
        <v>30</v>
      </c>
      <c r="B97" s="38">
        <f>B2</f>
        <v>45170</v>
      </c>
      <c r="C97" s="38">
        <f t="shared" ref="C97:V97" si="8">C2</f>
        <v>45173</v>
      </c>
      <c r="D97" s="38">
        <f t="shared" si="8"/>
        <v>45174</v>
      </c>
      <c r="E97" s="38">
        <f t="shared" si="8"/>
        <v>45175</v>
      </c>
      <c r="F97" s="38">
        <f t="shared" si="8"/>
        <v>45176</v>
      </c>
      <c r="G97" s="38">
        <f t="shared" si="8"/>
        <v>45177</v>
      </c>
      <c r="H97" s="38">
        <f t="shared" si="8"/>
        <v>45180</v>
      </c>
      <c r="I97" s="38">
        <f t="shared" si="8"/>
        <v>45181</v>
      </c>
      <c r="J97" s="38">
        <f t="shared" si="8"/>
        <v>45182</v>
      </c>
      <c r="K97" s="38">
        <f t="shared" si="8"/>
        <v>45183</v>
      </c>
      <c r="L97" s="38">
        <f t="shared" si="8"/>
        <v>45184</v>
      </c>
      <c r="M97" s="38">
        <f t="shared" si="8"/>
        <v>45187</v>
      </c>
      <c r="N97" s="38">
        <f t="shared" si="8"/>
        <v>45188</v>
      </c>
      <c r="O97" s="38">
        <f t="shared" si="8"/>
        <v>45189</v>
      </c>
      <c r="P97" s="38">
        <f t="shared" si="8"/>
        <v>45190</v>
      </c>
      <c r="Q97" s="38">
        <f t="shared" si="8"/>
        <v>45191</v>
      </c>
      <c r="R97" s="38">
        <f t="shared" si="8"/>
        <v>45194</v>
      </c>
      <c r="S97" s="38">
        <f t="shared" si="8"/>
        <v>45195</v>
      </c>
      <c r="T97" s="38">
        <f t="shared" si="8"/>
        <v>45196</v>
      </c>
      <c r="U97" s="38">
        <f t="shared" si="8"/>
        <v>45197</v>
      </c>
      <c r="V97" s="38">
        <f t="shared" si="8"/>
        <v>45198</v>
      </c>
    </row>
    <row r="98" spans="1:22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x14ac:dyDescent="0.3">
      <c r="A99" s="1" t="s">
        <v>23</v>
      </c>
      <c r="B99" s="6">
        <f>Sept!BI5+Sept!BS5+Sept!CC5</f>
        <v>0</v>
      </c>
      <c r="C99" s="6">
        <f>B99+Sept!BI6+Sept!BS6+Sept!CC6</f>
        <v>0</v>
      </c>
      <c r="D99" s="6">
        <f>C99+Sept!BI7+Sept!BS7+Sept!CC7</f>
        <v>0</v>
      </c>
      <c r="E99" s="6">
        <f>D99+Sept!BI8+Sept!BS8+Sept!CC8</f>
        <v>0</v>
      </c>
      <c r="F99" s="6">
        <f>E99+Sept!BI9+Sept!BS9+Sept!CC9</f>
        <v>0</v>
      </c>
      <c r="G99" s="6">
        <f>F99+Sept!BI10+Sept!BS10+Sept!CC10</f>
        <v>0</v>
      </c>
      <c r="H99" s="6">
        <f>G99+Sept!BI11+Sept!BS11+Sept!CC11</f>
        <v>0</v>
      </c>
      <c r="I99" s="6">
        <f>H99+Sept!BI12+Sept!BS12+Sept!CC12</f>
        <v>0</v>
      </c>
      <c r="J99" s="6">
        <f>I99+Sept!BI13+Sept!BS13+Sept!CC13</f>
        <v>0</v>
      </c>
      <c r="K99" s="6">
        <f>J99+Sept!BI14+Sept!BS14+Sept!CC14</f>
        <v>0</v>
      </c>
      <c r="L99" s="6">
        <f>K99+Sept!BI15+Sept!BS15+Sept!CC15</f>
        <v>0</v>
      </c>
      <c r="M99" s="6">
        <f>L99+Sept!BI16+Sept!BS16+Sept!CC16</f>
        <v>0</v>
      </c>
      <c r="N99" s="6">
        <f>M99+Sept!BI17+Sept!BS17+Sept!CC17</f>
        <v>0</v>
      </c>
      <c r="O99" s="6">
        <f>N99+Sept!BI18+Sept!BS18+Sept!CC18</f>
        <v>0</v>
      </c>
      <c r="P99" s="6">
        <f>O99+Sept!BI19+Sept!BS19+Sept!CC19</f>
        <v>0</v>
      </c>
      <c r="Q99" s="6">
        <f>P99+Sept!BI20+Sept!BS20+Sept!CC20</f>
        <v>0</v>
      </c>
      <c r="R99" s="6">
        <f>Q99+Sept!BN16+Sept!BX16+Sept!CC21</f>
        <v>0</v>
      </c>
      <c r="S99" s="6">
        <f>R99+Sept!BN17+Sept!BX17+Sept!CC22</f>
        <v>0</v>
      </c>
      <c r="T99" s="6">
        <f>S99+Sept!BN18+Sept!BX18+Sept!CC23</f>
        <v>0</v>
      </c>
      <c r="U99" s="6">
        <f>T99+Sept!BN19+Sept!BX19+Sept!CC24</f>
        <v>0</v>
      </c>
      <c r="V99" s="6">
        <f>U99+Sept!BN20+Sept!BX20+Sept!CC25</f>
        <v>0</v>
      </c>
    </row>
    <row r="100" spans="1:22" x14ac:dyDescent="0.3">
      <c r="A100" s="1" t="s">
        <v>31</v>
      </c>
      <c r="B100" s="6">
        <f>21570.62/21.67*21</f>
        <v>20903.692662667279</v>
      </c>
      <c r="C100" s="6">
        <f t="shared" ref="C100:V100" si="9">21570.62/21.67*21</f>
        <v>20903.692662667279</v>
      </c>
      <c r="D100" s="6">
        <f t="shared" si="9"/>
        <v>20903.692662667279</v>
      </c>
      <c r="E100" s="6">
        <f t="shared" si="9"/>
        <v>20903.692662667279</v>
      </c>
      <c r="F100" s="6">
        <f t="shared" si="9"/>
        <v>20903.692662667279</v>
      </c>
      <c r="G100" s="6">
        <f t="shared" si="9"/>
        <v>20903.692662667279</v>
      </c>
      <c r="H100" s="6">
        <f t="shared" si="9"/>
        <v>20903.692662667279</v>
      </c>
      <c r="I100" s="6">
        <f t="shared" si="9"/>
        <v>20903.692662667279</v>
      </c>
      <c r="J100" s="6">
        <f t="shared" si="9"/>
        <v>20903.692662667279</v>
      </c>
      <c r="K100" s="6">
        <f t="shared" si="9"/>
        <v>20903.692662667279</v>
      </c>
      <c r="L100" s="6">
        <f t="shared" si="9"/>
        <v>20903.692662667279</v>
      </c>
      <c r="M100" s="6">
        <f t="shared" si="9"/>
        <v>20903.692662667279</v>
      </c>
      <c r="N100" s="6">
        <f t="shared" si="9"/>
        <v>20903.692662667279</v>
      </c>
      <c r="O100" s="6">
        <f t="shared" si="9"/>
        <v>20903.692662667279</v>
      </c>
      <c r="P100" s="6">
        <f t="shared" si="9"/>
        <v>20903.692662667279</v>
      </c>
      <c r="Q100" s="6">
        <f t="shared" si="9"/>
        <v>20903.692662667279</v>
      </c>
      <c r="R100" s="6">
        <f t="shared" si="9"/>
        <v>20903.692662667279</v>
      </c>
      <c r="S100" s="6">
        <f t="shared" si="9"/>
        <v>20903.692662667279</v>
      </c>
      <c r="T100" s="6">
        <f t="shared" si="9"/>
        <v>20903.692662667279</v>
      </c>
      <c r="U100" s="6">
        <f t="shared" si="9"/>
        <v>20903.692662667279</v>
      </c>
      <c r="V100" s="6">
        <f t="shared" si="9"/>
        <v>20903.692662667279</v>
      </c>
    </row>
    <row r="101" spans="1:22" x14ac:dyDescent="0.3">
      <c r="A101" s="1" t="s">
        <v>20</v>
      </c>
      <c r="B101" s="6">
        <f>B100/21</f>
        <v>995.41393631748952</v>
      </c>
      <c r="C101" s="6">
        <f>B101+$B$101</f>
        <v>1990.827872634979</v>
      </c>
      <c r="D101" s="6">
        <f t="shared" ref="D101:Q101" si="10">C101+$B$101</f>
        <v>2986.2418089524685</v>
      </c>
      <c r="E101" s="6">
        <f t="shared" si="10"/>
        <v>3981.6557452699581</v>
      </c>
      <c r="F101" s="6">
        <f t="shared" si="10"/>
        <v>4977.0696815874471</v>
      </c>
      <c r="G101" s="6">
        <f t="shared" si="10"/>
        <v>5972.4836179049362</v>
      </c>
      <c r="H101" s="6">
        <f t="shared" si="10"/>
        <v>6967.8975542224252</v>
      </c>
      <c r="I101" s="6">
        <f t="shared" si="10"/>
        <v>7963.3114905399143</v>
      </c>
      <c r="J101" s="6">
        <f t="shared" si="10"/>
        <v>8958.7254268574034</v>
      </c>
      <c r="K101" s="6">
        <f t="shared" si="10"/>
        <v>9954.1393631748924</v>
      </c>
      <c r="L101" s="6">
        <f t="shared" si="10"/>
        <v>10949.553299492381</v>
      </c>
      <c r="M101" s="6">
        <f t="shared" si="10"/>
        <v>11944.967235809871</v>
      </c>
      <c r="N101" s="6">
        <f t="shared" si="10"/>
        <v>12940.38117212736</v>
      </c>
      <c r="O101" s="6">
        <f t="shared" si="10"/>
        <v>13935.795108444849</v>
      </c>
      <c r="P101" s="6">
        <f t="shared" si="10"/>
        <v>14931.209044762338</v>
      </c>
      <c r="Q101" s="6">
        <f t="shared" si="10"/>
        <v>15926.622981079827</v>
      </c>
      <c r="R101" s="6">
        <f>Q101+$B$101</f>
        <v>16922.036917397316</v>
      </c>
      <c r="S101" s="6">
        <f>R101+$B$101</f>
        <v>17917.450853714807</v>
      </c>
      <c r="T101" s="6">
        <f>S101+$B$101</f>
        <v>18912.864790032298</v>
      </c>
      <c r="U101" s="6">
        <f>T101+$B$101</f>
        <v>19908.278726349788</v>
      </c>
      <c r="V101" s="6">
        <f>U101+$B$101</f>
        <v>20903.692662667279</v>
      </c>
    </row>
  </sheetData>
  <pageMargins left="0.7" right="0.7" top="0.75" bottom="0.75" header="0.3" footer="0.3"/>
  <pageSetup paperSize="9" orientation="portrait" r:id="rId1"/>
  <headerFooter>
    <oddHeader>&amp;C&amp;"Calibri"&amp;10&amp;K737373•• PROTECTED 関係者外秘&amp;1#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63"/>
  <sheetViews>
    <sheetView workbookViewId="0">
      <selection activeCell="H2" sqref="H2:H24"/>
    </sheetView>
  </sheetViews>
  <sheetFormatPr defaultRowHeight="14.4" x14ac:dyDescent="0.3"/>
  <cols>
    <col min="2" max="2" width="37" customWidth="1"/>
    <col min="6" max="6" width="15.6640625" customWidth="1"/>
    <col min="7" max="7" width="28.5546875" customWidth="1"/>
    <col min="9" max="9" width="13.88671875" customWidth="1"/>
    <col min="10" max="10" width="11.5546875" customWidth="1"/>
    <col min="11" max="11" width="16.5546875" customWidth="1"/>
    <col min="12" max="12" width="22.6640625" customWidth="1"/>
    <col min="14" max="14" width="22.109375" customWidth="1"/>
  </cols>
  <sheetData>
    <row r="1" spans="1:12" x14ac:dyDescent="0.3">
      <c r="A1" s="39" t="s">
        <v>32</v>
      </c>
      <c r="B1" s="39" t="s">
        <v>33</v>
      </c>
      <c r="C1" s="39" t="s">
        <v>34</v>
      </c>
      <c r="D1" s="40" t="s">
        <v>35</v>
      </c>
      <c r="E1" s="39" t="s">
        <v>36</v>
      </c>
      <c r="F1" s="39" t="s">
        <v>37</v>
      </c>
      <c r="G1" s="39" t="s">
        <v>38</v>
      </c>
      <c r="H1" s="40" t="s">
        <v>39</v>
      </c>
      <c r="I1" s="40" t="s">
        <v>40</v>
      </c>
      <c r="J1" s="39" t="s">
        <v>41</v>
      </c>
      <c r="K1" s="39" t="s">
        <v>42</v>
      </c>
      <c r="L1" s="39" t="s">
        <v>43</v>
      </c>
    </row>
    <row r="2" spans="1:12" x14ac:dyDescent="0.3">
      <c r="A2" s="43" t="s">
        <v>44</v>
      </c>
      <c r="B2" s="41" t="s">
        <v>45</v>
      </c>
      <c r="C2" s="41" t="s">
        <v>48</v>
      </c>
      <c r="D2" s="41" t="s">
        <v>50</v>
      </c>
      <c r="E2" s="42">
        <v>45174</v>
      </c>
      <c r="F2" s="41" t="s">
        <v>53</v>
      </c>
      <c r="G2" s="41" t="s">
        <v>55</v>
      </c>
      <c r="H2" s="41"/>
      <c r="I2" s="41" t="s">
        <v>58</v>
      </c>
      <c r="J2" s="41" t="s">
        <v>61</v>
      </c>
      <c r="K2" s="54" t="s">
        <v>64</v>
      </c>
      <c r="L2" s="41"/>
    </row>
    <row r="3" spans="1:12" x14ac:dyDescent="0.3">
      <c r="A3" s="43" t="s">
        <v>44</v>
      </c>
      <c r="B3" s="41" t="s">
        <v>46</v>
      </c>
      <c r="C3" s="41" t="s">
        <v>48</v>
      </c>
      <c r="D3" s="41" t="s">
        <v>51</v>
      </c>
      <c r="E3" s="42">
        <v>45174</v>
      </c>
      <c r="F3" s="41" t="s">
        <v>54</v>
      </c>
      <c r="G3" s="41" t="s">
        <v>56</v>
      </c>
      <c r="H3" s="41"/>
      <c r="I3" s="41" t="s">
        <v>59</v>
      </c>
      <c r="J3" s="41" t="s">
        <v>85</v>
      </c>
      <c r="K3" s="41" t="s">
        <v>62</v>
      </c>
      <c r="L3" s="41"/>
    </row>
    <row r="4" spans="1:12" x14ac:dyDescent="0.3">
      <c r="A4" s="43" t="s">
        <v>44</v>
      </c>
      <c r="B4" s="41" t="s">
        <v>47</v>
      </c>
      <c r="C4" s="41" t="s">
        <v>49</v>
      </c>
      <c r="D4" s="41" t="s">
        <v>52</v>
      </c>
      <c r="E4" s="42">
        <v>45174</v>
      </c>
      <c r="F4" s="41" t="s">
        <v>54</v>
      </c>
      <c r="G4" s="41" t="s">
        <v>57</v>
      </c>
      <c r="H4" s="41"/>
      <c r="I4" s="41" t="s">
        <v>60</v>
      </c>
      <c r="J4" s="41" t="s">
        <v>83</v>
      </c>
      <c r="K4" s="41" t="s">
        <v>63</v>
      </c>
      <c r="L4" s="41"/>
    </row>
    <row r="5" spans="1:12" x14ac:dyDescent="0.3">
      <c r="A5" s="43" t="s">
        <v>44</v>
      </c>
      <c r="B5" s="41" t="s">
        <v>45</v>
      </c>
      <c r="C5" s="41" t="s">
        <v>48</v>
      </c>
      <c r="D5" s="41" t="s">
        <v>50</v>
      </c>
      <c r="E5" s="42">
        <v>45175</v>
      </c>
      <c r="F5" s="41" t="s">
        <v>53</v>
      </c>
      <c r="G5" s="41" t="s">
        <v>65</v>
      </c>
      <c r="H5" s="41"/>
      <c r="I5" s="41" t="s">
        <v>66</v>
      </c>
      <c r="J5" s="41" t="s">
        <v>61</v>
      </c>
      <c r="K5" s="41" t="s">
        <v>69</v>
      </c>
      <c r="L5" s="41"/>
    </row>
    <row r="6" spans="1:12" x14ac:dyDescent="0.3">
      <c r="A6" s="43" t="s">
        <v>44</v>
      </c>
      <c r="B6" s="41" t="s">
        <v>46</v>
      </c>
      <c r="C6" s="41" t="s">
        <v>48</v>
      </c>
      <c r="D6" s="41" t="s">
        <v>51</v>
      </c>
      <c r="E6" s="42">
        <v>45175</v>
      </c>
      <c r="F6" s="41" t="s">
        <v>54</v>
      </c>
      <c r="G6" s="41" t="s">
        <v>56</v>
      </c>
      <c r="H6" s="41"/>
      <c r="I6" s="41" t="s">
        <v>67</v>
      </c>
      <c r="J6" s="41" t="s">
        <v>85</v>
      </c>
      <c r="K6" s="41" t="s">
        <v>68</v>
      </c>
      <c r="L6" s="41"/>
    </row>
    <row r="7" spans="1:12" x14ac:dyDescent="0.3">
      <c r="A7" s="43" t="s">
        <v>44</v>
      </c>
      <c r="B7" s="41" t="s">
        <v>46</v>
      </c>
      <c r="C7" s="41" t="s">
        <v>48</v>
      </c>
      <c r="D7" s="41" t="s">
        <v>51</v>
      </c>
      <c r="E7" s="42">
        <v>45176</v>
      </c>
      <c r="F7" s="41" t="s">
        <v>54</v>
      </c>
      <c r="G7" s="41" t="s">
        <v>71</v>
      </c>
      <c r="H7" s="41"/>
      <c r="I7" s="41" t="s">
        <v>73</v>
      </c>
      <c r="J7" s="41" t="s">
        <v>83</v>
      </c>
      <c r="K7" s="41" t="s">
        <v>75</v>
      </c>
      <c r="L7" s="41"/>
    </row>
    <row r="8" spans="1:12" x14ac:dyDescent="0.3">
      <c r="A8" s="43" t="s">
        <v>44</v>
      </c>
      <c r="B8" s="41" t="s">
        <v>70</v>
      </c>
      <c r="C8" s="41" t="s">
        <v>48</v>
      </c>
      <c r="D8" s="41" t="s">
        <v>51</v>
      </c>
      <c r="E8" s="42">
        <v>45176</v>
      </c>
      <c r="F8" s="41" t="s">
        <v>53</v>
      </c>
      <c r="G8" s="41" t="s">
        <v>72</v>
      </c>
      <c r="H8" s="41"/>
      <c r="I8" s="41" t="s">
        <v>74</v>
      </c>
      <c r="J8" s="41" t="s">
        <v>61</v>
      </c>
      <c r="K8" s="41" t="s">
        <v>76</v>
      </c>
      <c r="L8" s="41"/>
    </row>
    <row r="9" spans="1:12" x14ac:dyDescent="0.3">
      <c r="A9" s="43" t="s">
        <v>44</v>
      </c>
      <c r="B9" s="41" t="s">
        <v>77</v>
      </c>
      <c r="C9" s="41" t="s">
        <v>49</v>
      </c>
      <c r="D9" s="41" t="s">
        <v>50</v>
      </c>
      <c r="E9" s="42">
        <v>45177</v>
      </c>
      <c r="F9" s="41" t="s">
        <v>54</v>
      </c>
      <c r="G9" s="41" t="s">
        <v>57</v>
      </c>
      <c r="H9" s="41"/>
      <c r="I9" s="41" t="s">
        <v>79</v>
      </c>
      <c r="J9" s="41" t="s">
        <v>84</v>
      </c>
      <c r="K9" s="41" t="s">
        <v>81</v>
      </c>
      <c r="L9" s="41"/>
    </row>
    <row r="10" spans="1:12" x14ac:dyDescent="0.3">
      <c r="A10" s="43" t="s">
        <v>44</v>
      </c>
      <c r="B10" s="41" t="s">
        <v>77</v>
      </c>
      <c r="C10" s="41" t="s">
        <v>49</v>
      </c>
      <c r="D10" s="41" t="s">
        <v>50</v>
      </c>
      <c r="E10" s="42">
        <v>45177</v>
      </c>
      <c r="F10" s="41" t="s">
        <v>54</v>
      </c>
      <c r="G10" s="41" t="s">
        <v>78</v>
      </c>
      <c r="H10" s="41"/>
      <c r="I10" s="41" t="s">
        <v>80</v>
      </c>
      <c r="J10" s="41" t="s">
        <v>85</v>
      </c>
      <c r="K10" s="41" t="s">
        <v>82</v>
      </c>
      <c r="L10" s="41"/>
    </row>
    <row r="11" spans="1:12" x14ac:dyDescent="0.3">
      <c r="A11" s="43" t="s">
        <v>44</v>
      </c>
      <c r="B11" s="41" t="s">
        <v>86</v>
      </c>
      <c r="C11" s="41" t="s">
        <v>48</v>
      </c>
      <c r="D11" s="41" t="s">
        <v>51</v>
      </c>
      <c r="E11" s="42">
        <v>45181</v>
      </c>
      <c r="F11" s="41" t="s">
        <v>54</v>
      </c>
      <c r="G11" s="41" t="s">
        <v>57</v>
      </c>
      <c r="H11" s="41"/>
      <c r="I11" s="41" t="s">
        <v>87</v>
      </c>
      <c r="J11" s="41" t="s">
        <v>61</v>
      </c>
      <c r="K11" s="41" t="s">
        <v>90</v>
      </c>
      <c r="L11" s="41"/>
    </row>
    <row r="12" spans="1:12" x14ac:dyDescent="0.3">
      <c r="A12" s="43" t="s">
        <v>44</v>
      </c>
      <c r="B12" s="41" t="s">
        <v>86</v>
      </c>
      <c r="C12" s="41" t="s">
        <v>48</v>
      </c>
      <c r="D12" s="41" t="s">
        <v>51</v>
      </c>
      <c r="E12" s="42">
        <v>45181</v>
      </c>
      <c r="F12" s="41" t="s">
        <v>54</v>
      </c>
      <c r="G12" s="41" t="s">
        <v>57</v>
      </c>
      <c r="H12" s="41"/>
      <c r="I12" s="41" t="s">
        <v>88</v>
      </c>
      <c r="J12" s="41" t="s">
        <v>61</v>
      </c>
      <c r="K12" s="41" t="s">
        <v>91</v>
      </c>
      <c r="L12" s="41"/>
    </row>
    <row r="13" spans="1:12" x14ac:dyDescent="0.3">
      <c r="A13" s="43" t="s">
        <v>44</v>
      </c>
      <c r="B13" s="41" t="s">
        <v>86</v>
      </c>
      <c r="C13" s="41" t="s">
        <v>48</v>
      </c>
      <c r="D13" s="41" t="s">
        <v>51</v>
      </c>
      <c r="E13" s="42">
        <v>45181</v>
      </c>
      <c r="F13" s="41" t="s">
        <v>54</v>
      </c>
      <c r="G13" s="41" t="s">
        <v>57</v>
      </c>
      <c r="H13" s="41"/>
      <c r="I13" s="41" t="s">
        <v>89</v>
      </c>
      <c r="J13" s="41" t="s">
        <v>61</v>
      </c>
      <c r="K13" s="41" t="s">
        <v>92</v>
      </c>
      <c r="L13" s="41"/>
    </row>
    <row r="14" spans="1:12" x14ac:dyDescent="0.3">
      <c r="A14" s="43" t="s">
        <v>44</v>
      </c>
      <c r="B14" s="41" t="s">
        <v>93</v>
      </c>
      <c r="C14" s="41" t="s">
        <v>48</v>
      </c>
      <c r="D14" s="41" t="s">
        <v>94</v>
      </c>
      <c r="E14" s="42">
        <v>45181</v>
      </c>
      <c r="F14" s="41" t="s">
        <v>54</v>
      </c>
      <c r="G14" s="41" t="s">
        <v>95</v>
      </c>
      <c r="H14" s="41"/>
      <c r="I14" s="41" t="s">
        <v>96</v>
      </c>
      <c r="J14" s="41" t="s">
        <v>61</v>
      </c>
      <c r="K14" s="41" t="s">
        <v>97</v>
      </c>
      <c r="L14" s="41"/>
    </row>
    <row r="15" spans="1:12" x14ac:dyDescent="0.3">
      <c r="A15" s="43" t="s">
        <v>44</v>
      </c>
      <c r="B15" s="41" t="s">
        <v>98</v>
      </c>
      <c r="C15" s="41" t="s">
        <v>48</v>
      </c>
      <c r="D15" s="41" t="s">
        <v>99</v>
      </c>
      <c r="E15" s="42">
        <v>45182</v>
      </c>
      <c r="F15" s="41" t="s">
        <v>54</v>
      </c>
      <c r="G15" s="41" t="s">
        <v>57</v>
      </c>
      <c r="H15" s="41"/>
      <c r="I15" s="41" t="s">
        <v>102</v>
      </c>
      <c r="J15" s="41" t="s">
        <v>61</v>
      </c>
      <c r="K15" s="41" t="s">
        <v>104</v>
      </c>
      <c r="L15" s="41"/>
    </row>
    <row r="16" spans="1:12" x14ac:dyDescent="0.3">
      <c r="A16" s="43" t="s">
        <v>44</v>
      </c>
      <c r="B16" s="41" t="s">
        <v>100</v>
      </c>
      <c r="C16" s="41" t="s">
        <v>49</v>
      </c>
      <c r="D16" s="41" t="s">
        <v>50</v>
      </c>
      <c r="E16" s="42">
        <v>45182</v>
      </c>
      <c r="F16" s="41" t="s">
        <v>54</v>
      </c>
      <c r="G16" s="41" t="s">
        <v>101</v>
      </c>
      <c r="H16" s="41"/>
      <c r="I16" s="41" t="s">
        <v>103</v>
      </c>
      <c r="J16" s="41" t="s">
        <v>85</v>
      </c>
      <c r="K16" s="41" t="s">
        <v>107</v>
      </c>
      <c r="L16" s="41"/>
    </row>
    <row r="17" spans="1:12" x14ac:dyDescent="0.3">
      <c r="A17" s="43" t="s">
        <v>44</v>
      </c>
      <c r="B17" s="41" t="s">
        <v>46</v>
      </c>
      <c r="C17" s="41" t="s">
        <v>48</v>
      </c>
      <c r="D17" s="41" t="s">
        <v>51</v>
      </c>
      <c r="E17" s="42">
        <v>45182</v>
      </c>
      <c r="F17" s="41" t="s">
        <v>53</v>
      </c>
      <c r="G17" s="41" t="s">
        <v>105</v>
      </c>
      <c r="H17" s="41"/>
      <c r="I17" s="41" t="s">
        <v>106</v>
      </c>
      <c r="J17" s="41" t="s">
        <v>61</v>
      </c>
      <c r="K17" s="41" t="s">
        <v>108</v>
      </c>
      <c r="L17" s="41"/>
    </row>
    <row r="18" spans="1:12" x14ac:dyDescent="0.3">
      <c r="A18" s="43" t="s">
        <v>44</v>
      </c>
      <c r="B18" s="41" t="s">
        <v>86</v>
      </c>
      <c r="C18" s="41" t="s">
        <v>48</v>
      </c>
      <c r="D18" s="41" t="s">
        <v>51</v>
      </c>
      <c r="E18" s="42">
        <v>45182</v>
      </c>
      <c r="F18" s="41" t="s">
        <v>54</v>
      </c>
      <c r="G18" s="41" t="s">
        <v>57</v>
      </c>
      <c r="H18" s="41"/>
      <c r="I18" s="41" t="s">
        <v>111</v>
      </c>
      <c r="J18" s="41" t="s">
        <v>61</v>
      </c>
      <c r="K18" s="41" t="s">
        <v>113</v>
      </c>
      <c r="L18" s="41"/>
    </row>
    <row r="19" spans="1:12" x14ac:dyDescent="0.3">
      <c r="A19" s="43" t="s">
        <v>44</v>
      </c>
      <c r="B19" s="41" t="s">
        <v>109</v>
      </c>
      <c r="C19" s="41" t="s">
        <v>48</v>
      </c>
      <c r="D19" s="41" t="s">
        <v>52</v>
      </c>
      <c r="E19" s="42">
        <v>45182</v>
      </c>
      <c r="F19" s="41" t="s">
        <v>54</v>
      </c>
      <c r="G19" s="41" t="s">
        <v>110</v>
      </c>
      <c r="H19" s="41"/>
      <c r="I19" s="41" t="s">
        <v>112</v>
      </c>
      <c r="J19" s="41" t="s">
        <v>61</v>
      </c>
      <c r="K19" s="41" t="s">
        <v>114</v>
      </c>
      <c r="L19" s="41"/>
    </row>
    <row r="20" spans="1:12" x14ac:dyDescent="0.3">
      <c r="A20" s="43" t="s">
        <v>44</v>
      </c>
      <c r="B20" s="41" t="s">
        <v>115</v>
      </c>
      <c r="C20" s="41" t="s">
        <v>48</v>
      </c>
      <c r="D20" s="41" t="s">
        <v>99</v>
      </c>
      <c r="E20" s="42">
        <v>45183</v>
      </c>
      <c r="F20" s="41" t="s">
        <v>54</v>
      </c>
      <c r="G20" s="41" t="s">
        <v>95</v>
      </c>
      <c r="H20" s="41"/>
      <c r="I20" s="41" t="s">
        <v>116</v>
      </c>
      <c r="J20" s="41" t="s">
        <v>61</v>
      </c>
      <c r="K20" s="41" t="s">
        <v>117</v>
      </c>
      <c r="L20" s="41"/>
    </row>
    <row r="21" spans="1:12" x14ac:dyDescent="0.3">
      <c r="A21" s="43" t="s">
        <v>44</v>
      </c>
      <c r="B21" s="41" t="s">
        <v>118</v>
      </c>
      <c r="C21" s="41" t="s">
        <v>48</v>
      </c>
      <c r="D21" s="41" t="s">
        <v>119</v>
      </c>
      <c r="E21" s="42">
        <v>45184</v>
      </c>
      <c r="F21" s="41" t="s">
        <v>54</v>
      </c>
      <c r="G21" s="41" t="s">
        <v>120</v>
      </c>
      <c r="H21" s="41"/>
      <c r="I21" s="41" t="s">
        <v>121</v>
      </c>
      <c r="J21" s="41" t="s">
        <v>61</v>
      </c>
      <c r="K21" s="41" t="s">
        <v>122</v>
      </c>
      <c r="L21" s="41"/>
    </row>
    <row r="22" spans="1:12" x14ac:dyDescent="0.3">
      <c r="A22" s="43" t="s">
        <v>44</v>
      </c>
      <c r="B22" s="41" t="s">
        <v>93</v>
      </c>
      <c r="C22" s="41" t="s">
        <v>48</v>
      </c>
      <c r="D22" s="41" t="s">
        <v>94</v>
      </c>
      <c r="E22" s="42">
        <v>45187</v>
      </c>
      <c r="F22" s="41" t="s">
        <v>54</v>
      </c>
      <c r="G22" s="41" t="s">
        <v>123</v>
      </c>
      <c r="H22" s="41"/>
      <c r="I22" s="41" t="s">
        <v>124</v>
      </c>
      <c r="J22" s="41" t="s">
        <v>61</v>
      </c>
      <c r="K22" s="41" t="s">
        <v>125</v>
      </c>
      <c r="L22" s="41"/>
    </row>
    <row r="23" spans="1:12" x14ac:dyDescent="0.3">
      <c r="A23" s="43" t="s">
        <v>44</v>
      </c>
      <c r="B23" s="41" t="s">
        <v>126</v>
      </c>
      <c r="C23" s="41" t="s">
        <v>49</v>
      </c>
      <c r="D23" s="41" t="s">
        <v>50</v>
      </c>
      <c r="E23" s="42">
        <v>45188</v>
      </c>
      <c r="F23" s="41" t="s">
        <v>54</v>
      </c>
      <c r="G23" s="41" t="s">
        <v>57</v>
      </c>
      <c r="H23" s="41"/>
      <c r="I23" s="41" t="s">
        <v>130</v>
      </c>
      <c r="J23" s="41" t="s">
        <v>61</v>
      </c>
      <c r="K23" s="41" t="s">
        <v>131</v>
      </c>
      <c r="L23" s="41"/>
    </row>
    <row r="24" spans="1:12" x14ac:dyDescent="0.3">
      <c r="A24" s="43" t="s">
        <v>44</v>
      </c>
      <c r="B24" s="41" t="s">
        <v>127</v>
      </c>
      <c r="C24" s="41" t="s">
        <v>48</v>
      </c>
      <c r="D24" s="41" t="s">
        <v>128</v>
      </c>
      <c r="E24" s="42">
        <v>45188</v>
      </c>
      <c r="F24" s="41" t="s">
        <v>53</v>
      </c>
      <c r="G24" s="41" t="s">
        <v>129</v>
      </c>
      <c r="H24" s="41"/>
      <c r="I24" s="41" t="s">
        <v>132</v>
      </c>
      <c r="J24" s="41" t="s">
        <v>61</v>
      </c>
      <c r="K24" s="41" t="s">
        <v>133</v>
      </c>
      <c r="L24" s="41"/>
    </row>
    <row r="25" spans="1:12" x14ac:dyDescent="0.3">
      <c r="A25" s="43" t="s">
        <v>44</v>
      </c>
      <c r="B25" s="41"/>
      <c r="C25" s="41"/>
      <c r="D25" s="47"/>
      <c r="E25" s="48"/>
      <c r="F25" s="47"/>
      <c r="G25" s="49"/>
      <c r="H25" s="47"/>
      <c r="I25" s="47"/>
      <c r="J25" s="47"/>
      <c r="K25" s="47"/>
      <c r="L25" s="41"/>
    </row>
    <row r="26" spans="1:12" x14ac:dyDescent="0.3">
      <c r="A26" s="43" t="s">
        <v>44</v>
      </c>
      <c r="B26" s="41"/>
      <c r="C26" s="41"/>
      <c r="D26" s="41"/>
      <c r="E26" s="42"/>
      <c r="F26" s="41"/>
      <c r="G26" s="41"/>
      <c r="H26" s="41"/>
      <c r="I26" s="41"/>
      <c r="J26" s="41"/>
      <c r="K26" s="41"/>
      <c r="L26" s="41"/>
    </row>
    <row r="27" spans="1:12" x14ac:dyDescent="0.3">
      <c r="A27" s="43"/>
      <c r="B27" s="41"/>
      <c r="C27" s="41"/>
      <c r="D27" s="41"/>
      <c r="E27" s="42"/>
      <c r="F27" s="41"/>
      <c r="G27" s="41"/>
      <c r="H27" s="41"/>
      <c r="I27" s="41"/>
      <c r="J27" s="41"/>
      <c r="K27" s="41"/>
      <c r="L27" s="41"/>
    </row>
    <row r="28" spans="1:12" x14ac:dyDescent="0.3">
      <c r="A28" s="43"/>
      <c r="B28" s="41"/>
      <c r="C28" s="41"/>
      <c r="D28" s="41"/>
      <c r="E28" s="42"/>
      <c r="F28" s="41"/>
      <c r="G28" s="41"/>
      <c r="H28" s="41"/>
      <c r="I28" s="41"/>
      <c r="J28" s="41"/>
      <c r="K28" s="41"/>
      <c r="L28" s="41"/>
    </row>
    <row r="29" spans="1:12" x14ac:dyDescent="0.3">
      <c r="A29" s="43"/>
      <c r="B29" s="41"/>
      <c r="C29" s="41"/>
      <c r="D29" s="41"/>
      <c r="E29" s="42"/>
      <c r="F29" s="41"/>
      <c r="G29" s="41"/>
      <c r="H29" s="41"/>
      <c r="I29" s="41"/>
      <c r="J29" s="41"/>
      <c r="K29" s="41"/>
      <c r="L29" s="41"/>
    </row>
    <row r="30" spans="1:12" s="45" customFormat="1" x14ac:dyDescent="0.3">
      <c r="A30" s="46"/>
      <c r="B30" s="47"/>
      <c r="C30" s="47"/>
      <c r="D30" s="47"/>
      <c r="E30" s="48"/>
      <c r="F30" s="47"/>
      <c r="G30" s="47"/>
      <c r="H30" s="47"/>
      <c r="I30" s="47"/>
      <c r="J30" s="47"/>
      <c r="K30" s="47"/>
      <c r="L30" s="47"/>
    </row>
    <row r="31" spans="1:12" x14ac:dyDescent="0.3">
      <c r="A31" s="43"/>
      <c r="B31" s="41"/>
      <c r="C31" s="41"/>
      <c r="D31" s="41"/>
      <c r="E31" s="42"/>
      <c r="F31" s="41"/>
      <c r="G31" s="41"/>
      <c r="H31" s="41"/>
      <c r="I31" s="41"/>
      <c r="J31" s="41"/>
      <c r="K31" s="41"/>
      <c r="L31" s="41"/>
    </row>
    <row r="32" spans="1:12" x14ac:dyDescent="0.3">
      <c r="A32" s="43"/>
      <c r="B32" s="41"/>
      <c r="C32" s="41"/>
      <c r="D32" s="41"/>
      <c r="E32" s="42"/>
      <c r="F32" s="41"/>
      <c r="G32" s="41"/>
      <c r="H32" s="41"/>
      <c r="I32" s="41"/>
      <c r="J32" s="41"/>
      <c r="K32" s="41"/>
      <c r="L32" s="41"/>
    </row>
    <row r="33" spans="1:12" x14ac:dyDescent="0.3">
      <c r="A33" s="43"/>
      <c r="B33" s="41"/>
      <c r="C33" s="41"/>
      <c r="D33" s="41"/>
      <c r="E33" s="42"/>
      <c r="F33" s="41"/>
      <c r="G33" s="41"/>
      <c r="H33" s="41"/>
      <c r="I33" s="41"/>
      <c r="J33" s="41"/>
      <c r="K33" s="41"/>
      <c r="L33" s="41"/>
    </row>
    <row r="34" spans="1:12" x14ac:dyDescent="0.3">
      <c r="A34" s="43"/>
      <c r="B34" s="41"/>
      <c r="C34" s="41"/>
      <c r="D34" s="41"/>
      <c r="E34" s="42"/>
      <c r="F34" s="41"/>
      <c r="G34" s="41"/>
      <c r="H34" s="41"/>
      <c r="I34" s="41"/>
      <c r="J34" s="41"/>
      <c r="K34" s="41"/>
      <c r="L34" s="41"/>
    </row>
    <row r="35" spans="1:12" x14ac:dyDescent="0.3">
      <c r="A35" s="43"/>
      <c r="B35" s="41"/>
      <c r="C35" s="41"/>
      <c r="D35" s="41"/>
      <c r="E35" s="42"/>
      <c r="F35" s="41"/>
      <c r="G35" s="41"/>
      <c r="H35" s="41"/>
      <c r="I35" s="41"/>
      <c r="J35" s="41"/>
      <c r="K35" s="41"/>
      <c r="L35" s="41"/>
    </row>
    <row r="36" spans="1:12" x14ac:dyDescent="0.3">
      <c r="A36" s="43"/>
      <c r="B36" s="41"/>
      <c r="C36" s="41"/>
      <c r="D36" s="41"/>
      <c r="E36" s="42"/>
      <c r="F36" s="41"/>
      <c r="G36" s="41"/>
      <c r="H36" s="41"/>
      <c r="I36" s="41"/>
      <c r="J36" s="41"/>
      <c r="K36" s="41"/>
      <c r="L36" s="41"/>
    </row>
    <row r="37" spans="1:12" x14ac:dyDescent="0.3">
      <c r="A37" s="43"/>
      <c r="B37" s="41"/>
      <c r="C37" s="41"/>
      <c r="D37" s="41"/>
      <c r="E37" s="42"/>
      <c r="F37" s="41"/>
      <c r="G37" s="41"/>
      <c r="H37" s="41"/>
      <c r="I37" s="41"/>
      <c r="J37" s="41"/>
      <c r="K37" s="41"/>
      <c r="L37" s="41"/>
    </row>
    <row r="38" spans="1:12" x14ac:dyDescent="0.3">
      <c r="A38" s="43"/>
      <c r="B38" s="41"/>
      <c r="C38" s="41"/>
      <c r="D38" s="41"/>
      <c r="E38" s="42"/>
      <c r="F38" s="41"/>
      <c r="G38" s="41"/>
      <c r="H38" s="41"/>
      <c r="I38" s="41"/>
      <c r="J38" s="41"/>
      <c r="K38" s="41"/>
      <c r="L38" s="41"/>
    </row>
    <row r="39" spans="1:12" x14ac:dyDescent="0.3">
      <c r="A39" s="43"/>
      <c r="B39" s="41"/>
      <c r="C39" s="41"/>
      <c r="D39" s="41"/>
      <c r="E39" s="42"/>
      <c r="F39" s="41"/>
      <c r="G39" s="41"/>
      <c r="H39" s="41"/>
      <c r="I39" s="41"/>
      <c r="J39" s="41"/>
      <c r="K39" s="41"/>
      <c r="L39" s="41"/>
    </row>
    <row r="40" spans="1:12" x14ac:dyDescent="0.3">
      <c r="A40" s="43"/>
      <c r="B40" s="41"/>
      <c r="C40" s="41"/>
      <c r="D40" s="41"/>
      <c r="E40" s="42"/>
      <c r="F40" s="41"/>
      <c r="G40" s="41"/>
      <c r="H40" s="41"/>
      <c r="I40" s="41"/>
      <c r="J40" s="41"/>
      <c r="K40" s="41"/>
      <c r="L40" s="41"/>
    </row>
    <row r="41" spans="1:12" x14ac:dyDescent="0.3">
      <c r="A41" s="43"/>
      <c r="B41" s="41"/>
      <c r="C41" s="41"/>
      <c r="D41" s="41"/>
      <c r="E41" s="42"/>
      <c r="F41" s="41"/>
      <c r="G41" s="41"/>
      <c r="H41" s="41"/>
      <c r="I41" s="41"/>
      <c r="J41" s="41"/>
      <c r="K41" s="41"/>
      <c r="L41" s="41"/>
    </row>
    <row r="42" spans="1:12" x14ac:dyDescent="0.3">
      <c r="A42" s="43"/>
      <c r="B42" s="41"/>
      <c r="C42" s="41"/>
      <c r="D42" s="41"/>
      <c r="E42" s="42"/>
      <c r="F42" s="41"/>
      <c r="G42" s="41"/>
      <c r="H42" s="41"/>
      <c r="I42" s="41"/>
      <c r="J42" s="41"/>
      <c r="K42" s="41"/>
      <c r="L42" s="41"/>
    </row>
    <row r="43" spans="1:12" x14ac:dyDescent="0.3">
      <c r="A43" s="43"/>
      <c r="B43" s="41"/>
      <c r="C43" s="41"/>
      <c r="D43" s="41"/>
      <c r="E43" s="42"/>
      <c r="F43" s="41"/>
      <c r="G43" s="41"/>
      <c r="H43" s="41"/>
      <c r="I43" s="41"/>
      <c r="J43" s="41"/>
      <c r="K43" s="41"/>
      <c r="L43" s="41"/>
    </row>
    <row r="44" spans="1:12" x14ac:dyDescent="0.3">
      <c r="A44" s="43"/>
      <c r="B44" s="41"/>
      <c r="C44" s="41"/>
      <c r="D44" s="41"/>
      <c r="E44" s="42"/>
      <c r="F44" s="41"/>
      <c r="G44" s="41"/>
      <c r="H44" s="41"/>
      <c r="I44" s="41"/>
      <c r="J44" s="41"/>
      <c r="K44" s="41"/>
      <c r="L44" s="41"/>
    </row>
    <row r="45" spans="1:12" x14ac:dyDescent="0.3">
      <c r="A45" s="43"/>
      <c r="B45" s="41"/>
      <c r="C45" s="41"/>
      <c r="D45" s="41"/>
      <c r="E45" s="42"/>
      <c r="F45" s="41"/>
      <c r="G45" s="41"/>
      <c r="H45" s="41"/>
      <c r="I45" s="41"/>
      <c r="J45" s="41"/>
      <c r="K45" s="41"/>
      <c r="L45" s="41"/>
    </row>
    <row r="46" spans="1:12" x14ac:dyDescent="0.3">
      <c r="A46" s="43"/>
      <c r="B46" s="41"/>
      <c r="C46" s="41"/>
      <c r="D46" s="41"/>
      <c r="E46" s="42"/>
      <c r="F46" s="41"/>
      <c r="G46" s="41"/>
      <c r="H46" s="41"/>
      <c r="I46" s="41"/>
      <c r="J46" s="41"/>
      <c r="K46" s="41"/>
      <c r="L46" s="41"/>
    </row>
    <row r="47" spans="1:12" x14ac:dyDescent="0.3">
      <c r="A47" s="43"/>
      <c r="B47" s="41"/>
      <c r="C47" s="41"/>
      <c r="D47" s="41"/>
      <c r="E47" s="42"/>
      <c r="F47" s="41"/>
      <c r="G47" s="41"/>
      <c r="H47" s="41"/>
      <c r="I47" s="41"/>
      <c r="J47" s="41"/>
      <c r="K47" s="41"/>
      <c r="L47" s="41"/>
    </row>
    <row r="48" spans="1:12" x14ac:dyDescent="0.3">
      <c r="A48" s="43"/>
      <c r="B48" s="41"/>
      <c r="C48" s="41"/>
      <c r="D48" s="41"/>
      <c r="E48" s="42"/>
      <c r="F48" s="41"/>
      <c r="G48" s="41"/>
      <c r="H48" s="41"/>
      <c r="I48" s="41"/>
      <c r="J48" s="41"/>
      <c r="K48" s="41"/>
      <c r="L48" s="41"/>
    </row>
    <row r="49" spans="1:12" x14ac:dyDescent="0.3">
      <c r="A49" s="43"/>
      <c r="B49" s="41"/>
      <c r="C49" s="41"/>
      <c r="D49" s="41"/>
      <c r="E49" s="42"/>
      <c r="F49" s="41"/>
      <c r="G49" s="41"/>
      <c r="H49" s="41"/>
      <c r="I49" s="41"/>
      <c r="J49" s="41"/>
      <c r="K49" s="41"/>
      <c r="L49" s="41"/>
    </row>
    <row r="50" spans="1:12" x14ac:dyDescent="0.3">
      <c r="A50" s="43"/>
      <c r="B50" s="41"/>
      <c r="C50" s="41"/>
      <c r="D50" s="41"/>
      <c r="E50" s="42"/>
      <c r="F50" s="41"/>
      <c r="G50" s="41"/>
      <c r="H50" s="41"/>
      <c r="I50" s="41"/>
      <c r="J50" s="41"/>
      <c r="K50" s="41"/>
      <c r="L50" s="41"/>
    </row>
    <row r="51" spans="1:12" x14ac:dyDescent="0.3">
      <c r="A51" s="43"/>
      <c r="B51" s="41"/>
      <c r="C51" s="41"/>
      <c r="D51" s="41"/>
      <c r="E51" s="42"/>
      <c r="F51" s="41"/>
      <c r="G51" s="41"/>
      <c r="H51" s="41"/>
      <c r="I51" s="41"/>
      <c r="J51" s="41"/>
      <c r="K51" s="41"/>
      <c r="L51" s="41"/>
    </row>
    <row r="52" spans="1:12" x14ac:dyDescent="0.3">
      <c r="A52" s="43"/>
      <c r="B52" s="41"/>
      <c r="C52" s="41"/>
      <c r="D52" s="41"/>
      <c r="E52" s="42"/>
      <c r="F52" s="41"/>
      <c r="G52" s="41"/>
      <c r="H52" s="41"/>
      <c r="I52" s="41"/>
      <c r="J52" s="41"/>
      <c r="K52" s="41"/>
      <c r="L52" s="41"/>
    </row>
    <row r="53" spans="1:12" x14ac:dyDescent="0.3">
      <c r="A53" s="43" t="s">
        <v>44</v>
      </c>
      <c r="B53" s="41"/>
      <c r="C53" s="41"/>
      <c r="D53" s="41"/>
      <c r="E53" s="42"/>
      <c r="F53" s="41"/>
      <c r="G53" s="41"/>
      <c r="H53" s="41"/>
      <c r="I53" s="41"/>
      <c r="J53" s="41"/>
      <c r="K53" s="41"/>
      <c r="L53" s="41"/>
    </row>
    <row r="54" spans="1:12" x14ac:dyDescent="0.3">
      <c r="A54" s="43"/>
      <c r="B54" s="41"/>
      <c r="C54" s="41"/>
      <c r="D54" s="41"/>
      <c r="E54" s="44"/>
      <c r="F54" s="41"/>
      <c r="G54" s="41"/>
      <c r="H54" s="41"/>
      <c r="I54" s="41"/>
      <c r="J54" s="41"/>
      <c r="K54" s="41"/>
      <c r="L54" s="41"/>
    </row>
    <row r="55" spans="1:12" x14ac:dyDescent="0.3">
      <c r="A55" s="43"/>
      <c r="B55" s="41"/>
      <c r="C55" s="41"/>
      <c r="D55" s="41"/>
      <c r="E55" s="44"/>
      <c r="F55" s="41"/>
      <c r="G55" s="41"/>
      <c r="H55" s="41"/>
      <c r="I55" s="41"/>
      <c r="J55" s="41"/>
      <c r="K55" s="41"/>
      <c r="L55" s="41"/>
    </row>
    <row r="56" spans="1:12" x14ac:dyDescent="0.3">
      <c r="A56" s="43"/>
      <c r="B56" s="41"/>
      <c r="C56" s="41"/>
      <c r="D56" s="41"/>
      <c r="E56" s="44"/>
      <c r="F56" s="41"/>
      <c r="G56" s="41"/>
      <c r="H56" s="41"/>
      <c r="I56" s="41"/>
      <c r="J56" s="41"/>
      <c r="K56" s="41"/>
      <c r="L56" s="41"/>
    </row>
    <row r="57" spans="1:12" x14ac:dyDescent="0.3">
      <c r="A57" s="43"/>
      <c r="B57" s="41"/>
      <c r="C57" s="41"/>
      <c r="D57" s="41"/>
      <c r="E57" s="44"/>
      <c r="F57" s="41"/>
      <c r="G57" s="41"/>
      <c r="H57" s="41"/>
      <c r="I57" s="41"/>
      <c r="J57" s="41"/>
      <c r="K57" s="41"/>
      <c r="L57" s="41"/>
    </row>
    <row r="58" spans="1:12" x14ac:dyDescent="0.3">
      <c r="A58" s="43"/>
      <c r="B58" s="41"/>
      <c r="C58" s="41"/>
      <c r="D58" s="41"/>
      <c r="E58" s="44"/>
      <c r="F58" s="41"/>
      <c r="G58" s="41"/>
      <c r="H58" s="41"/>
      <c r="I58" s="41"/>
      <c r="J58" s="41"/>
      <c r="K58" s="41"/>
      <c r="L58" s="41"/>
    </row>
    <row r="59" spans="1:12" x14ac:dyDescent="0.3">
      <c r="A59" s="43"/>
      <c r="B59" s="41"/>
      <c r="C59" s="41"/>
      <c r="D59" s="41"/>
      <c r="E59" s="44"/>
      <c r="F59" s="41"/>
      <c r="G59" s="41"/>
      <c r="H59" s="41"/>
      <c r="I59" s="41"/>
      <c r="J59" s="41"/>
      <c r="K59" s="41"/>
      <c r="L59" s="41"/>
    </row>
    <row r="60" spans="1:12" x14ac:dyDescent="0.3">
      <c r="A60" s="43"/>
      <c r="B60" s="41"/>
      <c r="C60" s="41"/>
      <c r="D60" s="41"/>
      <c r="E60" s="44"/>
      <c r="F60" s="41"/>
      <c r="G60" s="41"/>
      <c r="H60" s="41"/>
      <c r="I60" s="41"/>
      <c r="J60" s="41"/>
      <c r="K60" s="41"/>
      <c r="L60" s="41"/>
    </row>
    <row r="61" spans="1:12" x14ac:dyDescent="0.3">
      <c r="A61" s="43"/>
      <c r="B61" s="41"/>
      <c r="C61" s="41"/>
      <c r="D61" s="41"/>
      <c r="E61" s="44"/>
      <c r="F61" s="41"/>
      <c r="G61" s="41"/>
      <c r="H61" s="41"/>
      <c r="I61" s="41"/>
      <c r="J61" s="41"/>
      <c r="K61" s="41"/>
      <c r="L61" s="41"/>
    </row>
    <row r="62" spans="1:12" x14ac:dyDescent="0.3">
      <c r="A62" s="43"/>
      <c r="B62" s="41"/>
      <c r="C62" s="41"/>
      <c r="D62" s="41"/>
      <c r="E62" s="44"/>
      <c r="F62" s="41"/>
      <c r="G62" s="41"/>
      <c r="H62" s="41"/>
      <c r="I62" s="41"/>
      <c r="J62" s="41"/>
      <c r="K62" s="41"/>
      <c r="L62" s="41"/>
    </row>
    <row r="63" spans="1:12" x14ac:dyDescent="0.3">
      <c r="A63" s="43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</row>
  </sheetData>
  <autoFilter ref="A1:L53" xr:uid="{73CD23C0-DE6F-47BE-83DA-C876633C671D}"/>
  <sortState xmlns:xlrd2="http://schemas.microsoft.com/office/spreadsheetml/2017/richdata2" ref="A2:L63">
    <sortCondition ref="E2:E63"/>
  </sortState>
  <pageMargins left="0.7" right="0.7" top="0.75" bottom="0.75" header="0.3" footer="0.3"/>
  <pageSetup paperSize="9" orientation="landscape" r:id="rId1"/>
  <headerFooter>
    <oddHeader>&amp;C&amp;"Calibri"&amp;10&amp;K737373•• PROTECTED 関係者外秘&amp;1#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63"/>
  <sheetViews>
    <sheetView topLeftCell="B1" workbookViewId="0">
      <selection activeCell="B12" sqref="B12"/>
    </sheetView>
  </sheetViews>
  <sheetFormatPr defaultRowHeight="14.4" x14ac:dyDescent="0.3"/>
  <cols>
    <col min="2" max="2" width="37" customWidth="1"/>
    <col min="6" max="6" width="15.6640625" customWidth="1"/>
    <col min="7" max="7" width="28.5546875" customWidth="1"/>
    <col min="9" max="9" width="13.88671875" customWidth="1"/>
    <col min="10" max="10" width="11.5546875" customWidth="1"/>
    <col min="11" max="11" width="16.5546875" customWidth="1"/>
    <col min="12" max="12" width="9.44140625" customWidth="1"/>
    <col min="14" max="14" width="22.109375" customWidth="1"/>
  </cols>
  <sheetData>
    <row r="1" spans="1:12" x14ac:dyDescent="0.3">
      <c r="A1" s="39" t="s">
        <v>32</v>
      </c>
      <c r="B1" s="39" t="s">
        <v>33</v>
      </c>
      <c r="C1" s="39" t="s">
        <v>34</v>
      </c>
      <c r="D1" s="40" t="s">
        <v>35</v>
      </c>
      <c r="E1" s="39" t="s">
        <v>36</v>
      </c>
      <c r="F1" s="39" t="s">
        <v>37</v>
      </c>
      <c r="G1" s="39" t="s">
        <v>38</v>
      </c>
      <c r="H1" s="40" t="s">
        <v>39</v>
      </c>
      <c r="I1" s="40" t="s">
        <v>40</v>
      </c>
      <c r="J1" s="39" t="s">
        <v>41</v>
      </c>
      <c r="K1" s="39" t="s">
        <v>42</v>
      </c>
      <c r="L1" s="39" t="s">
        <v>43</v>
      </c>
    </row>
    <row r="2" spans="1:12" x14ac:dyDescent="0.3">
      <c r="A2" s="43"/>
      <c r="B2" s="41"/>
      <c r="C2" s="41"/>
      <c r="D2" s="41"/>
      <c r="E2" s="42"/>
      <c r="F2" s="41"/>
      <c r="G2" s="41"/>
      <c r="H2" s="41"/>
      <c r="I2" s="41"/>
      <c r="J2" s="41"/>
      <c r="K2" s="41"/>
      <c r="L2" s="53"/>
    </row>
    <row r="3" spans="1:12" x14ac:dyDescent="0.3">
      <c r="A3" s="43"/>
      <c r="B3" s="41"/>
      <c r="C3" s="41"/>
      <c r="D3" s="41"/>
      <c r="E3" s="42"/>
      <c r="F3" s="41"/>
      <c r="G3" s="41"/>
      <c r="H3" s="41"/>
      <c r="I3" s="41"/>
      <c r="J3" s="41"/>
      <c r="K3" s="41"/>
      <c r="L3" s="53"/>
    </row>
    <row r="4" spans="1:12" x14ac:dyDescent="0.3">
      <c r="A4" s="43"/>
      <c r="B4" s="41"/>
      <c r="C4" s="41"/>
      <c r="D4" s="41"/>
      <c r="E4" s="42"/>
      <c r="F4" s="41"/>
      <c r="G4" s="41"/>
      <c r="H4" s="41"/>
      <c r="I4" s="41"/>
      <c r="J4" s="41"/>
      <c r="K4" s="41"/>
      <c r="L4" s="41"/>
    </row>
    <row r="5" spans="1:12" x14ac:dyDescent="0.3">
      <c r="A5" s="43"/>
      <c r="B5" s="41"/>
      <c r="C5" s="41"/>
      <c r="D5" s="41"/>
      <c r="E5" s="42"/>
      <c r="F5" s="41"/>
      <c r="G5" s="41"/>
      <c r="H5" s="41"/>
      <c r="I5" s="41"/>
      <c r="J5" s="41"/>
      <c r="K5" s="41"/>
      <c r="L5" s="41"/>
    </row>
    <row r="6" spans="1:12" x14ac:dyDescent="0.3">
      <c r="A6" s="43"/>
      <c r="B6" s="41"/>
      <c r="C6" s="41"/>
      <c r="D6" s="41"/>
      <c r="E6" s="42"/>
      <c r="F6" s="41"/>
      <c r="G6" s="41"/>
      <c r="H6" s="41"/>
      <c r="I6" s="41"/>
      <c r="J6" s="41"/>
      <c r="K6" s="41"/>
      <c r="L6" s="53"/>
    </row>
    <row r="7" spans="1:12" x14ac:dyDescent="0.3">
      <c r="A7" s="43"/>
      <c r="B7" s="41"/>
      <c r="C7" s="41"/>
      <c r="D7" s="41"/>
      <c r="E7" s="42"/>
      <c r="F7" s="41"/>
      <c r="G7" s="41"/>
      <c r="H7" s="41"/>
      <c r="I7" s="41"/>
      <c r="J7" s="41"/>
      <c r="K7" s="41"/>
      <c r="L7" s="41"/>
    </row>
    <row r="8" spans="1:12" x14ac:dyDescent="0.3">
      <c r="A8" s="43"/>
      <c r="B8" s="41"/>
      <c r="C8" s="41"/>
      <c r="D8" s="41"/>
      <c r="E8" s="42"/>
      <c r="F8" s="41"/>
      <c r="G8" s="41"/>
      <c r="H8" s="41"/>
      <c r="I8" s="41"/>
      <c r="J8" s="41"/>
      <c r="K8" s="41"/>
      <c r="L8" s="53"/>
    </row>
    <row r="9" spans="1:12" x14ac:dyDescent="0.3">
      <c r="A9" s="43"/>
      <c r="B9" s="41"/>
      <c r="C9" s="41"/>
      <c r="D9" s="41"/>
      <c r="E9" s="42"/>
      <c r="F9" s="41"/>
      <c r="G9" s="41"/>
      <c r="H9" s="41"/>
      <c r="I9" s="41"/>
      <c r="J9" s="41"/>
      <c r="K9" s="41"/>
      <c r="L9" s="53"/>
    </row>
    <row r="10" spans="1:12" x14ac:dyDescent="0.3">
      <c r="A10" s="43"/>
      <c r="B10" s="45"/>
      <c r="C10" s="41"/>
      <c r="D10" s="41"/>
      <c r="E10" s="42"/>
      <c r="F10" s="41"/>
      <c r="G10" s="41"/>
      <c r="H10" s="41"/>
      <c r="I10" s="41"/>
      <c r="J10" s="41"/>
      <c r="K10" s="41"/>
      <c r="L10" s="53"/>
    </row>
    <row r="11" spans="1:12" x14ac:dyDescent="0.3">
      <c r="A11" s="43"/>
      <c r="B11" s="41"/>
      <c r="C11" s="41"/>
      <c r="D11" s="41"/>
      <c r="E11" s="42"/>
      <c r="F11" s="41"/>
      <c r="G11" s="41"/>
      <c r="H11" s="41"/>
      <c r="I11" s="41"/>
      <c r="J11" s="41"/>
      <c r="K11" s="41"/>
      <c r="L11" s="41"/>
    </row>
    <row r="12" spans="1:12" x14ac:dyDescent="0.3">
      <c r="A12" s="43"/>
      <c r="B12" s="41"/>
      <c r="C12" s="41"/>
      <c r="D12" s="41"/>
      <c r="E12" s="42"/>
      <c r="F12" s="41"/>
      <c r="G12" s="41"/>
      <c r="H12" s="41"/>
      <c r="I12" s="41"/>
      <c r="J12" s="41"/>
      <c r="K12" s="41"/>
      <c r="L12" s="41"/>
    </row>
    <row r="13" spans="1:12" x14ac:dyDescent="0.3">
      <c r="A13" s="43"/>
      <c r="B13" s="41"/>
      <c r="C13" s="41"/>
      <c r="D13" s="41"/>
      <c r="E13" s="42"/>
      <c r="F13" s="41"/>
      <c r="G13" s="41"/>
      <c r="H13" s="41"/>
      <c r="I13" s="41"/>
      <c r="J13" s="41"/>
      <c r="K13" s="41"/>
      <c r="L13" s="53"/>
    </row>
    <row r="14" spans="1:12" x14ac:dyDescent="0.3">
      <c r="A14" s="43"/>
      <c r="B14" s="41"/>
      <c r="C14" s="41"/>
      <c r="D14" s="41"/>
      <c r="E14" s="42"/>
      <c r="F14" s="41"/>
      <c r="G14" s="41"/>
      <c r="H14" s="41"/>
      <c r="I14" s="41"/>
      <c r="J14" s="41"/>
      <c r="K14" s="41"/>
      <c r="L14" s="41"/>
    </row>
    <row r="15" spans="1:12" x14ac:dyDescent="0.3">
      <c r="A15" s="43"/>
      <c r="B15" s="41"/>
      <c r="C15" s="41"/>
      <c r="D15" s="41"/>
      <c r="E15" s="42"/>
      <c r="F15" s="41"/>
      <c r="G15" s="41"/>
      <c r="H15" s="41"/>
      <c r="I15" s="41"/>
      <c r="J15" s="41"/>
      <c r="K15" s="41"/>
      <c r="L15" s="41"/>
    </row>
    <row r="16" spans="1:12" x14ac:dyDescent="0.3">
      <c r="A16" s="43"/>
      <c r="B16" s="41"/>
      <c r="C16" s="41"/>
      <c r="D16" s="41"/>
      <c r="E16" s="42"/>
      <c r="F16" s="41"/>
      <c r="G16" s="41"/>
      <c r="H16" s="41"/>
      <c r="I16" s="41"/>
      <c r="J16" s="41"/>
      <c r="K16" s="41"/>
      <c r="L16" s="53"/>
    </row>
    <row r="17" spans="1:12" x14ac:dyDescent="0.3">
      <c r="A17" s="43"/>
      <c r="B17" s="41"/>
      <c r="C17" s="41"/>
      <c r="D17" s="41"/>
      <c r="E17" s="42"/>
      <c r="F17" s="41"/>
      <c r="G17" s="41"/>
      <c r="H17" s="41"/>
      <c r="I17" s="41"/>
      <c r="J17" s="41"/>
      <c r="K17" s="41"/>
      <c r="L17" s="53"/>
    </row>
    <row r="18" spans="1:12" x14ac:dyDescent="0.3">
      <c r="A18" s="43"/>
      <c r="B18" s="41"/>
      <c r="C18" s="41"/>
      <c r="D18" s="41"/>
      <c r="E18" s="42"/>
      <c r="F18" s="41"/>
      <c r="G18" s="41"/>
      <c r="H18" s="41"/>
      <c r="I18" s="41"/>
      <c r="J18" s="41"/>
      <c r="K18" s="41"/>
      <c r="L18" s="53"/>
    </row>
    <row r="19" spans="1:12" x14ac:dyDescent="0.3">
      <c r="A19" s="43"/>
      <c r="B19" s="41"/>
      <c r="C19" s="41"/>
      <c r="D19" s="41"/>
      <c r="E19" s="42"/>
      <c r="F19" s="41"/>
      <c r="G19" s="41"/>
      <c r="H19" s="41"/>
      <c r="I19" s="41"/>
      <c r="J19" s="41"/>
      <c r="K19" s="41"/>
      <c r="L19" s="53"/>
    </row>
    <row r="20" spans="1:12" x14ac:dyDescent="0.3">
      <c r="A20" s="43"/>
      <c r="B20" s="41"/>
      <c r="C20" s="41"/>
      <c r="D20" s="41"/>
      <c r="E20" s="42"/>
      <c r="F20" s="41"/>
      <c r="G20" s="41"/>
      <c r="H20" s="41"/>
      <c r="I20" s="41"/>
      <c r="J20" s="41"/>
      <c r="K20" s="41"/>
      <c r="L20" s="53"/>
    </row>
    <row r="21" spans="1:12" x14ac:dyDescent="0.3">
      <c r="A21" s="43"/>
      <c r="B21" s="41"/>
      <c r="C21" s="41"/>
      <c r="D21" s="41"/>
      <c r="E21" s="42"/>
      <c r="F21" s="41"/>
      <c r="G21" s="41"/>
      <c r="H21" s="41"/>
      <c r="I21" s="41"/>
      <c r="J21" s="41"/>
      <c r="K21" s="41"/>
      <c r="L21" s="41"/>
    </row>
    <row r="22" spans="1:12" x14ac:dyDescent="0.3">
      <c r="A22" s="43"/>
      <c r="B22" s="41"/>
      <c r="C22" s="41"/>
      <c r="D22" s="41"/>
      <c r="E22" s="42"/>
      <c r="F22" s="41"/>
      <c r="G22" s="41"/>
      <c r="H22" s="41"/>
      <c r="I22" s="41"/>
      <c r="J22" s="41"/>
      <c r="K22" s="41"/>
      <c r="L22" s="53"/>
    </row>
    <row r="23" spans="1:12" x14ac:dyDescent="0.3">
      <c r="A23" s="43"/>
      <c r="B23" s="41"/>
      <c r="C23" s="41"/>
      <c r="D23" s="41"/>
      <c r="E23" s="42"/>
      <c r="F23" s="41"/>
      <c r="G23" s="41"/>
      <c r="H23" s="41"/>
      <c r="I23" s="41"/>
      <c r="J23" s="41"/>
      <c r="K23" s="41"/>
      <c r="L23" s="41"/>
    </row>
    <row r="24" spans="1:12" x14ac:dyDescent="0.3">
      <c r="A24" s="43"/>
      <c r="B24" s="41"/>
      <c r="C24" s="41"/>
      <c r="D24" s="41"/>
      <c r="E24" s="42"/>
      <c r="F24" s="41"/>
      <c r="G24" s="41"/>
      <c r="H24" s="41"/>
      <c r="I24" s="41"/>
      <c r="J24" s="41"/>
      <c r="K24" s="41"/>
      <c r="L24" s="53"/>
    </row>
    <row r="25" spans="1:12" x14ac:dyDescent="0.3">
      <c r="A25" s="43"/>
      <c r="B25" s="41"/>
      <c r="C25" s="41"/>
      <c r="D25" s="47"/>
      <c r="E25" s="48"/>
      <c r="F25" s="47"/>
      <c r="G25" s="49"/>
      <c r="H25" s="47"/>
      <c r="I25" s="47"/>
      <c r="J25" s="47"/>
      <c r="K25" s="47"/>
      <c r="L25" s="41"/>
    </row>
    <row r="26" spans="1:12" x14ac:dyDescent="0.3">
      <c r="A26" s="43"/>
      <c r="B26" s="41"/>
      <c r="C26" s="41"/>
      <c r="D26" s="41"/>
      <c r="E26" s="42"/>
      <c r="F26" s="41"/>
      <c r="G26" s="41"/>
      <c r="H26" s="41"/>
      <c r="I26" s="41"/>
      <c r="J26" s="41"/>
      <c r="K26" s="41"/>
      <c r="L26" s="41"/>
    </row>
    <row r="27" spans="1:12" x14ac:dyDescent="0.3">
      <c r="A27" s="43"/>
      <c r="B27" s="41"/>
      <c r="C27" s="41"/>
      <c r="D27" s="41"/>
      <c r="E27" s="42"/>
      <c r="F27" s="41"/>
      <c r="G27" s="41"/>
      <c r="H27" s="41"/>
      <c r="I27" s="41"/>
      <c r="J27" s="41"/>
      <c r="K27" s="41"/>
      <c r="L27" s="41"/>
    </row>
    <row r="28" spans="1:12" x14ac:dyDescent="0.3">
      <c r="A28" s="43"/>
      <c r="B28" s="41"/>
      <c r="C28" s="41"/>
      <c r="D28" s="41"/>
      <c r="E28" s="42"/>
      <c r="F28" s="41"/>
      <c r="G28" s="41"/>
      <c r="H28" s="41"/>
      <c r="I28" s="41"/>
      <c r="J28" s="41"/>
      <c r="K28" s="41"/>
      <c r="L28" s="41"/>
    </row>
    <row r="29" spans="1:12" x14ac:dyDescent="0.3">
      <c r="A29" s="43"/>
      <c r="B29" s="41"/>
      <c r="C29" s="41"/>
      <c r="D29" s="41"/>
      <c r="E29" s="42"/>
      <c r="F29" s="41"/>
      <c r="G29" s="41"/>
      <c r="H29" s="41"/>
      <c r="I29" s="41"/>
      <c r="J29" s="41"/>
      <c r="K29" s="41"/>
      <c r="L29" s="41"/>
    </row>
    <row r="30" spans="1:12" s="45" customFormat="1" x14ac:dyDescent="0.3">
      <c r="A30" s="46"/>
      <c r="B30" s="47"/>
      <c r="C30" s="47"/>
      <c r="D30" s="47"/>
      <c r="E30" s="48"/>
      <c r="F30" s="47"/>
      <c r="G30" s="47"/>
      <c r="H30" s="47"/>
      <c r="I30" s="47"/>
      <c r="J30" s="47"/>
      <c r="K30" s="47"/>
      <c r="L30" s="47"/>
    </row>
    <row r="31" spans="1:12" x14ac:dyDescent="0.3">
      <c r="A31" s="43"/>
      <c r="B31" s="41"/>
      <c r="C31" s="41"/>
      <c r="D31" s="41"/>
      <c r="E31" s="42"/>
      <c r="F31" s="41"/>
      <c r="G31" s="41"/>
      <c r="H31" s="41"/>
      <c r="I31" s="41"/>
      <c r="J31" s="41"/>
      <c r="K31" s="41"/>
      <c r="L31" s="41"/>
    </row>
    <row r="32" spans="1:12" x14ac:dyDescent="0.3">
      <c r="A32" s="43"/>
      <c r="B32" s="41"/>
      <c r="C32" s="41"/>
      <c r="D32" s="41"/>
      <c r="E32" s="42"/>
      <c r="F32" s="41"/>
      <c r="G32" s="41"/>
      <c r="H32" s="41"/>
      <c r="I32" s="41"/>
      <c r="J32" s="41"/>
      <c r="K32" s="41"/>
      <c r="L32" s="41"/>
    </row>
    <row r="33" spans="1:12" x14ac:dyDescent="0.3">
      <c r="A33" s="43"/>
      <c r="B33" s="41"/>
      <c r="C33" s="41"/>
      <c r="D33" s="41"/>
      <c r="E33" s="42"/>
      <c r="F33" s="41"/>
      <c r="G33" s="41"/>
      <c r="H33" s="41"/>
      <c r="I33" s="41"/>
      <c r="J33" s="41"/>
      <c r="K33" s="41"/>
      <c r="L33" s="53"/>
    </row>
    <row r="34" spans="1:12" x14ac:dyDescent="0.3">
      <c r="A34" s="43"/>
      <c r="B34" s="41"/>
      <c r="C34" s="41"/>
      <c r="D34" s="41"/>
      <c r="E34" s="42"/>
      <c r="F34" s="41"/>
      <c r="G34" s="41"/>
      <c r="H34" s="41"/>
      <c r="I34" s="41"/>
      <c r="J34" s="41"/>
      <c r="K34" s="41"/>
      <c r="L34" s="53"/>
    </row>
    <row r="35" spans="1:12" x14ac:dyDescent="0.3">
      <c r="A35" s="43"/>
      <c r="B35" s="41"/>
      <c r="C35" s="41"/>
      <c r="D35" s="41"/>
      <c r="E35" s="42"/>
      <c r="F35" s="41"/>
      <c r="G35" s="41"/>
      <c r="H35" s="41"/>
      <c r="I35" s="41"/>
      <c r="J35" s="41"/>
      <c r="K35" s="41"/>
      <c r="L35" s="41"/>
    </row>
    <row r="36" spans="1:12" x14ac:dyDescent="0.3">
      <c r="A36" s="43"/>
      <c r="B36" s="41"/>
      <c r="C36" s="41"/>
      <c r="D36" s="41"/>
      <c r="E36" s="42"/>
      <c r="F36" s="41"/>
      <c r="G36" s="41"/>
      <c r="H36" s="41"/>
      <c r="I36" s="41"/>
      <c r="J36" s="41"/>
      <c r="K36" s="41"/>
      <c r="L36" s="41"/>
    </row>
    <row r="37" spans="1:12" x14ac:dyDescent="0.3">
      <c r="A37" s="43"/>
      <c r="B37" s="41"/>
      <c r="C37" s="41"/>
      <c r="D37" s="41"/>
      <c r="E37" s="42"/>
      <c r="F37" s="41"/>
      <c r="G37" s="41"/>
      <c r="H37" s="41"/>
      <c r="I37" s="41"/>
      <c r="J37" s="41"/>
      <c r="K37" s="41"/>
      <c r="L37" s="41"/>
    </row>
    <row r="38" spans="1:12" x14ac:dyDescent="0.3">
      <c r="A38" s="43"/>
      <c r="B38" s="41"/>
      <c r="C38" s="41"/>
      <c r="D38" s="41"/>
      <c r="E38" s="42"/>
      <c r="F38" s="41"/>
      <c r="G38" s="41"/>
      <c r="H38" s="41"/>
      <c r="I38" s="41"/>
      <c r="J38" s="41"/>
      <c r="K38" s="41"/>
      <c r="L38" s="41"/>
    </row>
    <row r="39" spans="1:12" x14ac:dyDescent="0.3">
      <c r="A39" s="43"/>
      <c r="B39" s="41"/>
      <c r="C39" s="41"/>
      <c r="D39" s="41"/>
      <c r="E39" s="42"/>
      <c r="F39" s="41"/>
      <c r="G39" s="41"/>
      <c r="H39" s="41"/>
      <c r="I39" s="41"/>
      <c r="J39" s="41"/>
      <c r="K39" s="41"/>
      <c r="L39" s="41"/>
    </row>
    <row r="40" spans="1:12" x14ac:dyDescent="0.3">
      <c r="A40" s="43"/>
      <c r="B40" s="41"/>
      <c r="C40" s="41"/>
      <c r="D40" s="41"/>
      <c r="E40" s="42"/>
      <c r="F40" s="41"/>
      <c r="G40" s="41"/>
      <c r="H40" s="41"/>
      <c r="I40" s="41"/>
      <c r="J40" s="41"/>
      <c r="K40" s="41"/>
      <c r="L40" s="41"/>
    </row>
    <row r="41" spans="1:12" x14ac:dyDescent="0.3">
      <c r="A41" s="43"/>
      <c r="B41" s="41"/>
      <c r="C41" s="41"/>
      <c r="D41" s="41"/>
      <c r="E41" s="42"/>
      <c r="F41" s="41"/>
      <c r="G41" s="41"/>
      <c r="H41" s="41"/>
      <c r="I41" s="41"/>
      <c r="J41" s="41"/>
      <c r="K41" s="41"/>
      <c r="L41" s="53"/>
    </row>
    <row r="42" spans="1:12" x14ac:dyDescent="0.3">
      <c r="A42" s="43"/>
      <c r="B42" s="41"/>
      <c r="C42" s="41"/>
      <c r="D42" s="41"/>
      <c r="E42" s="42"/>
      <c r="F42" s="41"/>
      <c r="G42" s="41"/>
      <c r="H42" s="41"/>
      <c r="I42" s="41"/>
      <c r="J42" s="41"/>
      <c r="K42" s="41"/>
      <c r="L42" s="41"/>
    </row>
    <row r="43" spans="1:12" x14ac:dyDescent="0.3">
      <c r="A43" s="43"/>
      <c r="B43" s="41"/>
      <c r="C43" s="41"/>
      <c r="D43" s="41"/>
      <c r="E43" s="42"/>
      <c r="F43" s="41"/>
      <c r="G43" s="41"/>
      <c r="H43" s="41"/>
      <c r="I43" s="41"/>
      <c r="J43" s="41"/>
      <c r="K43" s="41"/>
      <c r="L43" s="53"/>
    </row>
    <row r="44" spans="1:12" x14ac:dyDescent="0.3">
      <c r="A44" s="43"/>
      <c r="B44" s="41"/>
      <c r="C44" s="41"/>
      <c r="D44" s="41"/>
      <c r="E44" s="42"/>
      <c r="F44" s="41"/>
      <c r="G44" s="41"/>
      <c r="H44" s="41"/>
      <c r="I44" s="41"/>
      <c r="J44" s="41"/>
      <c r="K44" s="41"/>
      <c r="L44" s="53"/>
    </row>
    <row r="45" spans="1:12" x14ac:dyDescent="0.3">
      <c r="A45" s="43"/>
      <c r="B45" s="41"/>
      <c r="C45" s="41"/>
      <c r="D45" s="41"/>
      <c r="E45" s="42"/>
      <c r="F45" s="41"/>
      <c r="G45" s="41"/>
      <c r="H45" s="41"/>
      <c r="I45" s="41"/>
      <c r="J45" s="41"/>
      <c r="K45" s="41"/>
      <c r="L45" s="41"/>
    </row>
    <row r="46" spans="1:12" x14ac:dyDescent="0.3">
      <c r="A46" s="43"/>
      <c r="B46" s="41"/>
      <c r="C46" s="41"/>
      <c r="D46" s="41"/>
      <c r="E46" s="42"/>
      <c r="F46" s="41"/>
      <c r="G46" s="41"/>
      <c r="H46" s="41"/>
      <c r="I46" s="41"/>
      <c r="J46" s="41"/>
      <c r="K46" s="41"/>
      <c r="L46" s="53"/>
    </row>
    <row r="47" spans="1:12" x14ac:dyDescent="0.3">
      <c r="A47" s="43"/>
      <c r="B47" s="41"/>
      <c r="C47" s="41"/>
      <c r="D47" s="41"/>
      <c r="E47" s="42"/>
      <c r="F47" s="41"/>
      <c r="G47" s="41"/>
      <c r="H47" s="41"/>
      <c r="I47" s="41"/>
      <c r="J47" s="41"/>
      <c r="K47" s="41"/>
      <c r="L47" s="41"/>
    </row>
    <row r="48" spans="1:12" x14ac:dyDescent="0.3">
      <c r="A48" s="43"/>
      <c r="B48" s="41"/>
      <c r="C48" s="41"/>
      <c r="D48" s="41"/>
      <c r="E48" s="42"/>
      <c r="F48" s="41"/>
      <c r="G48" s="41"/>
      <c r="H48" s="41"/>
      <c r="I48" s="41"/>
      <c r="J48" s="41"/>
      <c r="K48" s="41"/>
      <c r="L48" s="41"/>
    </row>
    <row r="49" spans="1:12" x14ac:dyDescent="0.3">
      <c r="A49" s="43"/>
      <c r="B49" s="41"/>
      <c r="C49" s="41"/>
      <c r="D49" s="41"/>
      <c r="E49" s="42"/>
      <c r="F49" s="41"/>
      <c r="G49" s="41"/>
      <c r="H49" s="41"/>
      <c r="I49" s="41"/>
      <c r="J49" s="41"/>
      <c r="K49" s="41"/>
      <c r="L49" s="41"/>
    </row>
    <row r="50" spans="1:12" x14ac:dyDescent="0.3">
      <c r="A50" s="43"/>
      <c r="B50" s="41"/>
      <c r="C50" s="41"/>
      <c r="D50" s="41"/>
      <c r="E50" s="42"/>
      <c r="F50" s="41"/>
      <c r="G50" s="41"/>
      <c r="H50" s="41"/>
      <c r="I50" s="41"/>
      <c r="J50" s="41"/>
      <c r="K50" s="41"/>
      <c r="L50" s="41"/>
    </row>
    <row r="51" spans="1:12" x14ac:dyDescent="0.3">
      <c r="A51" s="43"/>
      <c r="B51" s="41"/>
      <c r="C51" s="41"/>
      <c r="D51" s="41"/>
      <c r="E51" s="42"/>
      <c r="F51" s="41"/>
      <c r="G51" s="41"/>
      <c r="H51" s="41"/>
      <c r="I51" s="41"/>
      <c r="J51" s="41"/>
      <c r="K51" s="41"/>
      <c r="L51" s="41"/>
    </row>
    <row r="52" spans="1:12" x14ac:dyDescent="0.3">
      <c r="A52" s="43"/>
      <c r="B52" s="41"/>
      <c r="C52" s="41"/>
      <c r="D52" s="41"/>
      <c r="E52" s="42"/>
      <c r="F52" s="41"/>
      <c r="G52" s="41"/>
      <c r="H52" s="41"/>
      <c r="I52" s="41"/>
      <c r="J52" s="41"/>
      <c r="K52" s="41"/>
      <c r="L52" s="41"/>
    </row>
    <row r="53" spans="1:12" x14ac:dyDescent="0.3">
      <c r="A53" s="43"/>
      <c r="B53" s="41"/>
      <c r="C53" s="41"/>
      <c r="D53" s="41"/>
      <c r="E53" s="42"/>
      <c r="F53" s="41"/>
      <c r="G53" s="41"/>
      <c r="H53" s="41"/>
      <c r="I53" s="41"/>
      <c r="J53" s="41"/>
      <c r="K53" s="41"/>
      <c r="L53" s="41"/>
    </row>
    <row r="54" spans="1:12" x14ac:dyDescent="0.3">
      <c r="A54" s="43"/>
      <c r="B54" s="41"/>
      <c r="C54" s="41"/>
      <c r="D54" s="41"/>
      <c r="E54" s="42"/>
      <c r="F54" s="41"/>
      <c r="G54" s="41"/>
      <c r="H54" s="41"/>
      <c r="I54" s="41"/>
      <c r="J54" s="41"/>
      <c r="K54" s="41"/>
      <c r="L54" s="53"/>
    </row>
    <row r="55" spans="1:12" x14ac:dyDescent="0.3">
      <c r="A55" s="43"/>
      <c r="B55" s="41"/>
      <c r="C55" s="41"/>
      <c r="D55" s="50"/>
      <c r="E55" s="51"/>
      <c r="F55" s="50"/>
      <c r="G55" s="50"/>
      <c r="H55" s="50"/>
      <c r="I55" s="50"/>
      <c r="J55" s="50"/>
      <c r="K55" s="50"/>
      <c r="L55" s="53"/>
    </row>
    <row r="56" spans="1:12" x14ac:dyDescent="0.3">
      <c r="A56" s="41"/>
      <c r="B56" s="41"/>
      <c r="C56" s="41"/>
      <c r="D56" s="41"/>
      <c r="E56" s="42"/>
      <c r="F56" s="41"/>
      <c r="G56" s="41"/>
      <c r="H56" s="52"/>
      <c r="I56" s="41"/>
      <c r="J56" s="41"/>
      <c r="K56" s="41"/>
      <c r="L56" s="53"/>
    </row>
    <row r="57" spans="1:12" x14ac:dyDescent="0.3">
      <c r="A57" s="43"/>
      <c r="B57" s="41"/>
      <c r="C57" s="41"/>
      <c r="D57" s="41"/>
      <c r="E57" s="44"/>
      <c r="F57" s="41"/>
      <c r="G57" s="41"/>
      <c r="H57" s="41"/>
      <c r="I57" s="41"/>
      <c r="J57" s="41"/>
      <c r="K57" s="41"/>
      <c r="L57" s="41"/>
    </row>
    <row r="58" spans="1:12" x14ac:dyDescent="0.3">
      <c r="A58" s="43"/>
      <c r="B58" s="41"/>
      <c r="C58" s="41"/>
      <c r="D58" s="41"/>
      <c r="E58" s="44"/>
      <c r="F58" s="41"/>
      <c r="G58" s="41"/>
      <c r="H58" s="41"/>
      <c r="I58" s="41"/>
      <c r="J58" s="41"/>
      <c r="K58" s="41"/>
      <c r="L58" s="41"/>
    </row>
    <row r="59" spans="1:12" x14ac:dyDescent="0.3">
      <c r="A59" s="43"/>
      <c r="B59" s="41"/>
      <c r="C59" s="41"/>
      <c r="D59" s="41"/>
      <c r="E59" s="44"/>
      <c r="F59" s="41"/>
      <c r="G59" s="41"/>
      <c r="H59" s="41"/>
      <c r="I59" s="41"/>
      <c r="J59" s="41"/>
      <c r="K59" s="41"/>
      <c r="L59" s="41"/>
    </row>
    <row r="60" spans="1:12" x14ac:dyDescent="0.3">
      <c r="A60" s="43"/>
      <c r="B60" s="41"/>
      <c r="C60" s="41"/>
      <c r="D60" s="41"/>
      <c r="E60" s="44"/>
      <c r="F60" s="41"/>
      <c r="G60" s="41"/>
      <c r="H60" s="41"/>
      <c r="I60" s="41"/>
      <c r="J60" s="41"/>
      <c r="K60" s="41"/>
      <c r="L60" s="41"/>
    </row>
    <row r="61" spans="1:12" x14ac:dyDescent="0.3">
      <c r="A61" s="43"/>
      <c r="B61" s="41"/>
      <c r="C61" s="41"/>
      <c r="D61" s="41"/>
      <c r="E61" s="44"/>
      <c r="F61" s="41"/>
      <c r="G61" s="41"/>
      <c r="H61" s="41"/>
      <c r="I61" s="41"/>
      <c r="J61" s="41"/>
      <c r="K61" s="41"/>
      <c r="L61" s="41"/>
    </row>
    <row r="62" spans="1:12" x14ac:dyDescent="0.3">
      <c r="A62" s="43"/>
      <c r="B62" s="41"/>
      <c r="C62" s="41"/>
      <c r="D62" s="41"/>
      <c r="E62" s="44"/>
      <c r="F62" s="41"/>
      <c r="G62" s="41"/>
      <c r="H62" s="41"/>
      <c r="I62" s="41"/>
      <c r="J62" s="41"/>
      <c r="K62" s="41"/>
      <c r="L62" s="41"/>
    </row>
    <row r="63" spans="1:12" x14ac:dyDescent="0.3">
      <c r="A63" s="43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</row>
  </sheetData>
  <autoFilter ref="A1:M56" xr:uid="{CF0123C9-8CF5-41A3-B359-A1A5E33931BA}"/>
  <pageMargins left="0.7" right="0.7" top="0.75" bottom="0.75" header="0.3" footer="0.3"/>
  <pageSetup paperSize="9" orientation="landscape" r:id="rId1"/>
  <headerFooter>
    <oddHeader>&amp;C&amp;"Calibri"&amp;10&amp;K737373•• PROTECTED 関係者外秘&amp;1#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landscape" r:id="rId1"/>
  <headerFooter>
    <oddHeader>&amp;C&amp;"Calibri"&amp;10&amp;K737373•• PROTECTED 関係者外秘&amp;1#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EC988C58D984498DA346F615B3C53F" ma:contentTypeVersion="8" ma:contentTypeDescription="Create a new document." ma:contentTypeScope="" ma:versionID="e0bbd59a11f090138b2b395cd7f6bf8f">
  <xsd:schema xmlns:xsd="http://www.w3.org/2001/XMLSchema" xmlns:xs="http://www.w3.org/2001/XMLSchema" xmlns:p="http://schemas.microsoft.com/office/2006/metadata/properties" xmlns:ns3="eefbe10f-edb9-48bb-bebd-e008afeb3625" xmlns:ns4="7f68e815-34c3-46e3-a70c-9c357fe8ca0d" targetNamespace="http://schemas.microsoft.com/office/2006/metadata/properties" ma:root="true" ma:fieldsID="ff651cf0b4e1387fad362505d8efc491" ns3:_="" ns4:_="">
    <xsd:import namespace="eefbe10f-edb9-48bb-bebd-e008afeb3625"/>
    <xsd:import namespace="7f68e815-34c3-46e3-a70c-9c357fe8ca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LengthInSecond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be10f-edb9-48bb-bebd-e008afeb36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8e815-34c3-46e3-a70c-9c357fe8ca0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C5A4DA-3254-4183-9858-70D4F50554BB}">
  <ds:schemaRefs>
    <ds:schemaRef ds:uri="http://purl.org/dc/dcmitype/"/>
    <ds:schemaRef ds:uri="http://schemas.microsoft.com/office/infopath/2007/PartnerControls"/>
    <ds:schemaRef ds:uri="http://www.w3.org/XML/1998/namespace"/>
    <ds:schemaRef ds:uri="eefbe10f-edb9-48bb-bebd-e008afeb3625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7f68e815-34c3-46e3-a70c-9c357fe8ca0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AC283F-6A43-4E3C-A320-56EEF9B7A7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fbe10f-edb9-48bb-bebd-e008afeb3625"/>
    <ds:schemaRef ds:uri="7f68e815-34c3-46e3-a70c-9c357fe8ca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33D211-6EEC-4775-8115-B710DF0268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Sept</vt:lpstr>
      <vt:lpstr>Graphs</vt:lpstr>
      <vt:lpstr>Sheet1</vt:lpstr>
      <vt:lpstr>Sheet2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Rianto van Reenen</cp:lastModifiedBy>
  <cp:lastPrinted>2022-07-05T13:05:19Z</cp:lastPrinted>
  <dcterms:created xsi:type="dcterms:W3CDTF">2014-05-09T08:01:47Z</dcterms:created>
  <dcterms:modified xsi:type="dcterms:W3CDTF">2023-09-29T12:26:06Z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0x0101003BEC988C58D984498DA346F615B3C53F</vt:lpwstr>
  </property>
  <property fmtid="{D5CDD505-2E9C-101B-9397-08002B2CF9AE}" pid="3" name="MSIP_Label_0e0289be-222d-4844-bc23-abe9563394be_Enabled">
    <vt:lpwstr>true</vt:lpwstr>
  </property>
  <property fmtid="{D5CDD505-2E9C-101B-9397-08002B2CF9AE}" pid="4" name="MSIP_Label_0e0289be-222d-4844-bc23-abe9563394be_SetDate">
    <vt:lpwstr>2023-07-27T14:34:39Z</vt:lpwstr>
  </property>
  <property fmtid="{D5CDD505-2E9C-101B-9397-08002B2CF9AE}" pid="5" name="MSIP_Label_0e0289be-222d-4844-bc23-abe9563394be_Method">
    <vt:lpwstr>Standard</vt:lpwstr>
  </property>
  <property fmtid="{D5CDD505-2E9C-101B-9397-08002B2CF9AE}" pid="6" name="MSIP_Label_0e0289be-222d-4844-bc23-abe9563394be_Name">
    <vt:lpwstr>0e0289be-222d-4844-bc23-abe9563394be</vt:lpwstr>
  </property>
  <property fmtid="{D5CDD505-2E9C-101B-9397-08002B2CF9AE}" pid="7" name="MSIP_Label_0e0289be-222d-4844-bc23-abe9563394be_SiteId">
    <vt:lpwstr>e23a0cfa-4d9a-426f-a2b0-ce3a0ef7cc97</vt:lpwstr>
  </property>
  <property fmtid="{D5CDD505-2E9C-101B-9397-08002B2CF9AE}" pid="8" name="MSIP_Label_0e0289be-222d-4844-bc23-abe9563394be_ActionId">
    <vt:lpwstr>91d25b9b-cee6-475d-bba1-35b4224a24ff</vt:lpwstr>
  </property>
  <property fmtid="{D5CDD505-2E9C-101B-9397-08002B2CF9AE}" pid="9" name="MSIP_Label_0e0289be-222d-4844-bc23-abe9563394be_ContentBits">
    <vt:lpwstr>1</vt:lpwstr>
  </property>
</Properties>
</file>