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hqvm03fs.smsaexpress.com\QRMShared\QRM Shared Folder\Busy Nouf\New\Extracted 52\"/>
    </mc:Choice>
  </mc:AlternateContent>
  <xr:revisionPtr revIDLastSave="0" documentId="13_ncr:1_{D71B299A-B3F2-476F-907F-C4253890F1DC}" xr6:coauthVersionLast="47" xr6:coauthVersionMax="47" xr10:uidLastSave="{00000000-0000-0000-0000-000000000000}"/>
  <bookViews>
    <workbookView xWindow="-108" yWindow="-108" windowWidth="23256" windowHeight="12456" tabRatio="935" firstSheet="6" activeTab="19" xr2:uid="{00000000-000D-0000-FFFF-FFFF00000000}"/>
  </bookViews>
  <sheets>
    <sheet name="Osborn" sheetId="19" r:id="rId1"/>
    <sheet name="Fuel prices" sheetId="1" r:id="rId2"/>
    <sheet name="Rexel Bots" sheetId="20" r:id="rId3"/>
    <sheet name="Babcock" sheetId="2" r:id="rId4"/>
    <sheet name="Cotton On" sheetId="21" r:id="rId5"/>
    <sheet name="Epiroc RDT" sheetId="10" r:id="rId6"/>
    <sheet name="Epiroc Springs" sheetId="7" r:id="rId7"/>
    <sheet name="Laser" sheetId="6" state="hidden" r:id="rId8"/>
    <sheet name="Savino Bots" sheetId="12" r:id="rId9"/>
    <sheet name="Savino Nam" sheetId="18" state="hidden" r:id="rId10"/>
    <sheet name="SG" sheetId="14" r:id="rId11"/>
    <sheet name="TSAM" sheetId="9" r:id="rId12"/>
    <sheet name="A Line" sheetId="22" r:id="rId13"/>
    <sheet name="Rebel" sheetId="23" r:id="rId14"/>
    <sheet name="SolgateTeleconnect" sheetId="24" r:id="rId15"/>
    <sheet name="Point Supply" sheetId="25" r:id="rId16"/>
    <sheet name="LG Dedicated" sheetId="26" r:id="rId17"/>
    <sheet name="Apollo Tyres" sheetId="27" r:id="rId18"/>
    <sheet name="Continental" sheetId="28" r:id="rId19"/>
    <sheet name="New Epiroc Contract" sheetId="29" r:id="rId20"/>
  </sheets>
  <externalReferences>
    <externalReference r:id="rId2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29" l="1"/>
  <c r="D10" i="29"/>
  <c r="E10" i="29" s="1"/>
  <c r="G10" i="29" s="1"/>
  <c r="C38" i="28"/>
  <c r="D38" i="28" s="1"/>
  <c r="E38" i="28" s="1"/>
  <c r="G38" i="28" s="1"/>
  <c r="D39" i="28"/>
  <c r="E39" i="28" s="1"/>
  <c r="G39" i="28" s="1"/>
  <c r="D40" i="28"/>
  <c r="E40" i="28" s="1"/>
  <c r="G40" i="28" s="1"/>
  <c r="C13" i="27"/>
  <c r="D13" i="27" s="1"/>
  <c r="E13" i="27" s="1"/>
  <c r="G13" i="27" s="1"/>
  <c r="B50" i="26"/>
  <c r="C50" i="26"/>
  <c r="D50" i="26" s="1"/>
  <c r="F50" i="26" s="1"/>
  <c r="B51" i="26"/>
  <c r="C51" i="26" s="1"/>
  <c r="D51" i="26" s="1"/>
  <c r="G51" i="26" s="1"/>
  <c r="B52" i="26"/>
  <c r="C52" i="26" s="1"/>
  <c r="D52" i="26" s="1"/>
  <c r="B53" i="26"/>
  <c r="C53" i="26" s="1"/>
  <c r="D53" i="26" s="1"/>
  <c r="C25" i="25"/>
  <c r="D25" i="25"/>
  <c r="E25" i="25" s="1"/>
  <c r="G25" i="25" s="1"/>
  <c r="C25" i="24"/>
  <c r="D25" i="24"/>
  <c r="E25" i="24" s="1"/>
  <c r="G25" i="24" s="1"/>
  <c r="C25" i="23"/>
  <c r="D25" i="23" s="1"/>
  <c r="E25" i="23" s="1"/>
  <c r="G25" i="23" s="1"/>
  <c r="C25" i="22"/>
  <c r="D25" i="22" s="1"/>
  <c r="E25" i="22" s="1"/>
  <c r="G25" i="22" s="1"/>
  <c r="C72" i="9"/>
  <c r="D72" i="9" s="1"/>
  <c r="E72" i="9" s="1"/>
  <c r="C48" i="14"/>
  <c r="D48" i="14" s="1"/>
  <c r="E48" i="14" s="1"/>
  <c r="C47" i="12"/>
  <c r="D47" i="12" s="1"/>
  <c r="E47" i="12" s="1"/>
  <c r="G47" i="12" s="1"/>
  <c r="C40" i="19"/>
  <c r="J40" i="19" s="1"/>
  <c r="K40" i="19" s="1"/>
  <c r="L40" i="19" s="1"/>
  <c r="N40" i="19" s="1"/>
  <c r="C113" i="7"/>
  <c r="J113" i="7" s="1"/>
  <c r="K113" i="7" s="1"/>
  <c r="L113" i="7" s="1"/>
  <c r="N113" i="7" s="1"/>
  <c r="B113" i="10"/>
  <c r="C113" i="10" s="1"/>
  <c r="D113" i="10" s="1"/>
  <c r="F113" i="10" s="1"/>
  <c r="B56" i="10"/>
  <c r="C56" i="10" s="1"/>
  <c r="D56" i="10" s="1"/>
  <c r="F56" i="10" s="1"/>
  <c r="C69" i="21"/>
  <c r="D69" i="21" s="1"/>
  <c r="E69" i="21" s="1"/>
  <c r="G69" i="21" s="1"/>
  <c r="C112" i="2"/>
  <c r="D112" i="2" s="1"/>
  <c r="E112" i="2" s="1"/>
  <c r="G112" i="2" s="1"/>
  <c r="C32" i="20"/>
  <c r="D32" i="20"/>
  <c r="E32" i="20" s="1"/>
  <c r="G32" i="20" s="1"/>
  <c r="C9" i="29"/>
  <c r="D9" i="29" s="1"/>
  <c r="E9" i="29" s="1"/>
  <c r="G9" i="29" s="1"/>
  <c r="C37" i="28"/>
  <c r="D37" i="28" s="1"/>
  <c r="E37" i="28" s="1"/>
  <c r="G37" i="28" s="1"/>
  <c r="C12" i="27"/>
  <c r="D12" i="27" s="1"/>
  <c r="E12" i="27" s="1"/>
  <c r="G12" i="27" s="1"/>
  <c r="B49" i="26"/>
  <c r="C49" i="26" s="1"/>
  <c r="D49" i="26" s="1"/>
  <c r="C24" i="25"/>
  <c r="D24" i="25" s="1"/>
  <c r="E24" i="25" s="1"/>
  <c r="G24" i="25" s="1"/>
  <c r="C24" i="24"/>
  <c r="D24" i="24" s="1"/>
  <c r="E24" i="24" s="1"/>
  <c r="G24" i="24" s="1"/>
  <c r="C24" i="23"/>
  <c r="D24" i="23" s="1"/>
  <c r="E24" i="23" s="1"/>
  <c r="G24" i="23" s="1"/>
  <c r="C24" i="22"/>
  <c r="D24" i="22" s="1"/>
  <c r="E24" i="22" s="1"/>
  <c r="G24" i="22" s="1"/>
  <c r="C71" i="9"/>
  <c r="D71" i="9" s="1"/>
  <c r="E71" i="9" s="1"/>
  <c r="C47" i="14"/>
  <c r="D47" i="14" s="1"/>
  <c r="E47" i="14" s="1"/>
  <c r="C46" i="12"/>
  <c r="D46" i="12" s="1"/>
  <c r="E46" i="12" s="1"/>
  <c r="G46" i="12" s="1"/>
  <c r="C39" i="19"/>
  <c r="D39" i="19" s="1"/>
  <c r="E39" i="19" s="1"/>
  <c r="G39" i="19" s="1"/>
  <c r="C112" i="7"/>
  <c r="J112" i="7" s="1"/>
  <c r="K112" i="7" s="1"/>
  <c r="L112" i="7" s="1"/>
  <c r="N112" i="7" s="1"/>
  <c r="B112" i="10"/>
  <c r="I112" i="10" s="1"/>
  <c r="J112" i="10" s="1"/>
  <c r="K112" i="10" s="1"/>
  <c r="M112" i="10" s="1"/>
  <c r="B55" i="10"/>
  <c r="C55" i="10" s="1"/>
  <c r="D55" i="10" s="1"/>
  <c r="F55" i="10" s="1"/>
  <c r="C111" i="2"/>
  <c r="D111" i="2" s="1"/>
  <c r="E111" i="2" s="1"/>
  <c r="G111" i="2" s="1"/>
  <c r="C31" i="20"/>
  <c r="D31" i="20" s="1"/>
  <c r="E31" i="20" s="1"/>
  <c r="G31" i="20" s="1"/>
  <c r="C68" i="21"/>
  <c r="D68" i="21"/>
  <c r="E68" i="21" s="1"/>
  <c r="G68" i="21" s="1"/>
  <c r="B54" i="10"/>
  <c r="I54" i="10" s="1"/>
  <c r="J54" i="10" s="1"/>
  <c r="K54" i="10" s="1"/>
  <c r="M54" i="10" s="1"/>
  <c r="C8" i="29"/>
  <c r="D8" i="29" s="1"/>
  <c r="E8" i="29" s="1"/>
  <c r="G8" i="29" s="1"/>
  <c r="C36" i="28"/>
  <c r="D36" i="28" s="1"/>
  <c r="E36" i="28" s="1"/>
  <c r="G36" i="28" s="1"/>
  <c r="C11" i="27"/>
  <c r="D11" i="27" s="1"/>
  <c r="E11" i="27" s="1"/>
  <c r="G11" i="27" s="1"/>
  <c r="B48" i="26"/>
  <c r="C48" i="26" s="1"/>
  <c r="D48" i="26" s="1"/>
  <c r="F48" i="26" s="1"/>
  <c r="C23" i="25"/>
  <c r="D23" i="25" s="1"/>
  <c r="E23" i="25" s="1"/>
  <c r="G23" i="25" s="1"/>
  <c r="C23" i="24"/>
  <c r="D23" i="24" s="1"/>
  <c r="E23" i="24" s="1"/>
  <c r="G23" i="24" s="1"/>
  <c r="C23" i="23"/>
  <c r="D23" i="23" s="1"/>
  <c r="E23" i="23" s="1"/>
  <c r="G23" i="23" s="1"/>
  <c r="C23" i="22"/>
  <c r="D23" i="22" s="1"/>
  <c r="E23" i="22" s="1"/>
  <c r="G23" i="22" s="1"/>
  <c r="C70" i="9"/>
  <c r="D70" i="9" s="1"/>
  <c r="E70" i="9" s="1"/>
  <c r="C46" i="14"/>
  <c r="D46" i="14" s="1"/>
  <c r="E46" i="14" s="1"/>
  <c r="C45" i="12"/>
  <c r="D45" i="12" s="1"/>
  <c r="E45" i="12" s="1"/>
  <c r="G45" i="12" s="1"/>
  <c r="C38" i="19"/>
  <c r="D38" i="19" s="1"/>
  <c r="E38" i="19" s="1"/>
  <c r="G38" i="19" s="1"/>
  <c r="C111" i="7"/>
  <c r="J111" i="7" s="1"/>
  <c r="K111" i="7" s="1"/>
  <c r="L111" i="7" s="1"/>
  <c r="N111" i="7" s="1"/>
  <c r="B111" i="10"/>
  <c r="C111" i="10" s="1"/>
  <c r="D111" i="10" s="1"/>
  <c r="F111" i="10" s="1"/>
  <c r="C67" i="21"/>
  <c r="D67" i="21" s="1"/>
  <c r="E67" i="21" s="1"/>
  <c r="G67" i="21" s="1"/>
  <c r="C110" i="2"/>
  <c r="D110" i="2" s="1"/>
  <c r="E110" i="2" s="1"/>
  <c r="G110" i="2" s="1"/>
  <c r="C30" i="20"/>
  <c r="D30" i="20" s="1"/>
  <c r="E30" i="20" s="1"/>
  <c r="G30" i="20" s="1"/>
  <c r="C7" i="29"/>
  <c r="D7" i="29" s="1"/>
  <c r="E7" i="29" s="1"/>
  <c r="G7" i="29" s="1"/>
  <c r="D6" i="29"/>
  <c r="E6" i="29" s="1"/>
  <c r="G6" i="29" s="1"/>
  <c r="C35" i="28"/>
  <c r="D35" i="28" s="1"/>
  <c r="E35" i="28" s="1"/>
  <c r="G35" i="28" s="1"/>
  <c r="C10" i="27"/>
  <c r="D10" i="27" s="1"/>
  <c r="E10" i="27" s="1"/>
  <c r="G10" i="27" s="1"/>
  <c r="B47" i="26"/>
  <c r="C47" i="26" s="1"/>
  <c r="D47" i="26" s="1"/>
  <c r="G47" i="26" s="1"/>
  <c r="C22" i="25"/>
  <c r="D22" i="25" s="1"/>
  <c r="E22" i="25" s="1"/>
  <c r="G22" i="25" s="1"/>
  <c r="C22" i="24"/>
  <c r="D22" i="24" s="1"/>
  <c r="E22" i="24" s="1"/>
  <c r="G22" i="24" s="1"/>
  <c r="C22" i="23"/>
  <c r="D22" i="23" s="1"/>
  <c r="E22" i="23" s="1"/>
  <c r="G22" i="23" s="1"/>
  <c r="C22" i="22"/>
  <c r="C69" i="9"/>
  <c r="D69" i="9" s="1"/>
  <c r="E69" i="9" s="1"/>
  <c r="C45" i="14"/>
  <c r="D45" i="14" s="1"/>
  <c r="E45" i="14" s="1"/>
  <c r="C44" i="12"/>
  <c r="D44" i="12" s="1"/>
  <c r="E44" i="12" s="1"/>
  <c r="G44" i="12" s="1"/>
  <c r="C37" i="19"/>
  <c r="D37" i="19" s="1"/>
  <c r="E37" i="19" s="1"/>
  <c r="G37" i="19" s="1"/>
  <c r="C110" i="7"/>
  <c r="D110" i="7" s="1"/>
  <c r="E110" i="7" s="1"/>
  <c r="G110" i="7" s="1"/>
  <c r="B110" i="10"/>
  <c r="C110" i="10" s="1"/>
  <c r="D110" i="10" s="1"/>
  <c r="F110" i="10" s="1"/>
  <c r="B53" i="10"/>
  <c r="C53" i="10"/>
  <c r="D53" i="10" s="1"/>
  <c r="F53" i="10" s="1"/>
  <c r="C66" i="21"/>
  <c r="D66" i="21" s="1"/>
  <c r="E66" i="21" s="1"/>
  <c r="G66" i="21" s="1"/>
  <c r="C109" i="2"/>
  <c r="D109" i="2" s="1"/>
  <c r="E109" i="2" s="1"/>
  <c r="G109" i="2" s="1"/>
  <c r="C29" i="20"/>
  <c r="D29" i="20" s="1"/>
  <c r="E29" i="20" s="1"/>
  <c r="G29" i="20" s="1"/>
  <c r="C34" i="28"/>
  <c r="D34" i="28" s="1"/>
  <c r="E34" i="28" s="1"/>
  <c r="G34" i="28" s="1"/>
  <c r="C9" i="27"/>
  <c r="D9" i="27" s="1"/>
  <c r="E9" i="27" s="1"/>
  <c r="G9" i="27" s="1"/>
  <c r="B46" i="26"/>
  <c r="C21" i="25"/>
  <c r="D21" i="25" s="1"/>
  <c r="E21" i="25" s="1"/>
  <c r="G21" i="25" s="1"/>
  <c r="C21" i="24"/>
  <c r="D21" i="24" s="1"/>
  <c r="E21" i="24" s="1"/>
  <c r="G21" i="24" s="1"/>
  <c r="C21" i="23"/>
  <c r="D21" i="23" s="1"/>
  <c r="E21" i="23" s="1"/>
  <c r="G21" i="23" s="1"/>
  <c r="C21" i="22"/>
  <c r="D21" i="22" s="1"/>
  <c r="E21" i="22" s="1"/>
  <c r="G21" i="22" s="1"/>
  <c r="C44" i="14"/>
  <c r="D44" i="14" s="1"/>
  <c r="E44" i="14" s="1"/>
  <c r="C68" i="9"/>
  <c r="D68" i="9" s="1"/>
  <c r="E68" i="9" s="1"/>
  <c r="C43" i="12"/>
  <c r="D43" i="12" s="1"/>
  <c r="E43" i="12" s="1"/>
  <c r="G43" i="12" s="1"/>
  <c r="C36" i="19"/>
  <c r="D36" i="19" s="1"/>
  <c r="E36" i="19" s="1"/>
  <c r="G36" i="19" s="1"/>
  <c r="B52" i="10"/>
  <c r="C52" i="10"/>
  <c r="D52" i="10" s="1"/>
  <c r="F52" i="10" s="1"/>
  <c r="J109" i="7"/>
  <c r="C109" i="7"/>
  <c r="D109" i="7" s="1"/>
  <c r="E109" i="7" s="1"/>
  <c r="G109" i="7" s="1"/>
  <c r="B109" i="10"/>
  <c r="I109" i="10" s="1"/>
  <c r="J109" i="10" s="1"/>
  <c r="K109" i="10" s="1"/>
  <c r="M109" i="10" s="1"/>
  <c r="C65" i="21"/>
  <c r="D65" i="21" s="1"/>
  <c r="E65" i="21" s="1"/>
  <c r="G65" i="21" s="1"/>
  <c r="C108" i="2"/>
  <c r="D108" i="2" s="1"/>
  <c r="E108" i="2" s="1"/>
  <c r="G108" i="2" s="1"/>
  <c r="C28" i="20"/>
  <c r="D28" i="20" s="1"/>
  <c r="E28" i="20" s="1"/>
  <c r="G28" i="20" s="1"/>
  <c r="C46" i="26"/>
  <c r="D46" i="26" s="1"/>
  <c r="F46" i="26" s="1"/>
  <c r="B50" i="10"/>
  <c r="D8" i="27"/>
  <c r="E8" i="27" s="1"/>
  <c r="G8" i="27" s="1"/>
  <c r="D33" i="28"/>
  <c r="E33" i="28" s="1"/>
  <c r="G33" i="28" s="1"/>
  <c r="D32" i="28"/>
  <c r="E32" i="28" s="1"/>
  <c r="G32" i="28" s="1"/>
  <c r="D31" i="28"/>
  <c r="E31" i="28" s="1"/>
  <c r="G31" i="28" s="1"/>
  <c r="D30" i="28"/>
  <c r="E30" i="28" s="1"/>
  <c r="G30" i="28" s="1"/>
  <c r="D29" i="28"/>
  <c r="E29" i="28" s="1"/>
  <c r="G29" i="28" s="1"/>
  <c r="D28" i="28"/>
  <c r="E28" i="28" s="1"/>
  <c r="G28" i="28" s="1"/>
  <c r="D27" i="28"/>
  <c r="E27" i="28" s="1"/>
  <c r="G27" i="28" s="1"/>
  <c r="D26" i="28"/>
  <c r="E26" i="28" s="1"/>
  <c r="G26" i="28" s="1"/>
  <c r="D25" i="28"/>
  <c r="E25" i="28" s="1"/>
  <c r="G25" i="28" s="1"/>
  <c r="D24" i="28"/>
  <c r="E24" i="28" s="1"/>
  <c r="G24" i="28" s="1"/>
  <c r="D23" i="28"/>
  <c r="E23" i="28" s="1"/>
  <c r="G23" i="28" s="1"/>
  <c r="D22" i="28"/>
  <c r="E22" i="28" s="1"/>
  <c r="G22" i="28" s="1"/>
  <c r="D21" i="28"/>
  <c r="E21" i="28" s="1"/>
  <c r="G21" i="28" s="1"/>
  <c r="D20" i="28"/>
  <c r="E20" i="28" s="1"/>
  <c r="G20" i="28" s="1"/>
  <c r="D19" i="28"/>
  <c r="E19" i="28" s="1"/>
  <c r="G19" i="28" s="1"/>
  <c r="D18" i="28"/>
  <c r="E18" i="28" s="1"/>
  <c r="G18" i="28" s="1"/>
  <c r="D17" i="28"/>
  <c r="E17" i="28" s="1"/>
  <c r="G17" i="28" s="1"/>
  <c r="D16" i="28"/>
  <c r="E16" i="28" s="1"/>
  <c r="G16" i="28" s="1"/>
  <c r="D15" i="28"/>
  <c r="E15" i="28" s="1"/>
  <c r="G15" i="28" s="1"/>
  <c r="D14" i="28"/>
  <c r="E14" i="28" s="1"/>
  <c r="G14" i="28" s="1"/>
  <c r="D13" i="28"/>
  <c r="E13" i="28" s="1"/>
  <c r="G13" i="28" s="1"/>
  <c r="D12" i="28"/>
  <c r="E12" i="28" s="1"/>
  <c r="G12" i="28" s="1"/>
  <c r="D11" i="28"/>
  <c r="E11" i="28" s="1"/>
  <c r="G11" i="28" s="1"/>
  <c r="D10" i="28"/>
  <c r="E10" i="28" s="1"/>
  <c r="G10" i="28" s="1"/>
  <c r="D9" i="28"/>
  <c r="E9" i="28" s="1"/>
  <c r="G9" i="28" s="1"/>
  <c r="D8" i="28"/>
  <c r="E8" i="28" s="1"/>
  <c r="G8" i="28" s="1"/>
  <c r="B45" i="26"/>
  <c r="C45" i="26" s="1"/>
  <c r="D45" i="26" s="1"/>
  <c r="C20" i="25"/>
  <c r="C20" i="24"/>
  <c r="C20" i="23"/>
  <c r="D20" i="23"/>
  <c r="E20" i="23" s="1"/>
  <c r="G20" i="23" s="1"/>
  <c r="C20" i="22"/>
  <c r="D20" i="22" s="1"/>
  <c r="E20" i="22" s="1"/>
  <c r="G20" i="22" s="1"/>
  <c r="C67" i="9"/>
  <c r="D67" i="9" s="1"/>
  <c r="E67" i="9" s="1"/>
  <c r="C43" i="14"/>
  <c r="D43" i="14" s="1"/>
  <c r="E43" i="14" s="1"/>
  <c r="C42" i="12"/>
  <c r="D42" i="12" s="1"/>
  <c r="E42" i="12" s="1"/>
  <c r="G42" i="12" s="1"/>
  <c r="C35" i="19"/>
  <c r="J35" i="19" s="1"/>
  <c r="K35" i="19" s="1"/>
  <c r="L35" i="19" s="1"/>
  <c r="N35" i="19" s="1"/>
  <c r="C108" i="7"/>
  <c r="J108" i="7" s="1"/>
  <c r="K108" i="7" s="1"/>
  <c r="L108" i="7" s="1"/>
  <c r="N108" i="7" s="1"/>
  <c r="I108" i="10"/>
  <c r="J108" i="10" s="1"/>
  <c r="K108" i="10" s="1"/>
  <c r="M108" i="10" s="1"/>
  <c r="B108" i="10"/>
  <c r="C108" i="10" s="1"/>
  <c r="D108" i="10" s="1"/>
  <c r="F108" i="10" s="1"/>
  <c r="B51" i="10"/>
  <c r="I51" i="10" s="1"/>
  <c r="J51" i="10" s="1"/>
  <c r="K51" i="10" s="1"/>
  <c r="M51" i="10" s="1"/>
  <c r="C64" i="21"/>
  <c r="D64" i="21" s="1"/>
  <c r="E64" i="21" s="1"/>
  <c r="G64" i="21" s="1"/>
  <c r="C107" i="2"/>
  <c r="D107" i="2" s="1"/>
  <c r="E107" i="2" s="1"/>
  <c r="G107" i="2" s="1"/>
  <c r="C27" i="20"/>
  <c r="D27" i="20" s="1"/>
  <c r="E27" i="20" s="1"/>
  <c r="G27" i="20" s="1"/>
  <c r="C44" i="26"/>
  <c r="D44" i="26" s="1"/>
  <c r="F44" i="26" s="1"/>
  <c r="C43" i="26"/>
  <c r="D43" i="26" s="1"/>
  <c r="C42" i="26"/>
  <c r="D42" i="26" s="1"/>
  <c r="C41" i="26"/>
  <c r="D41" i="26" s="1"/>
  <c r="C40" i="26"/>
  <c r="D40" i="26" s="1"/>
  <c r="I40" i="26" s="1"/>
  <c r="C39" i="26"/>
  <c r="D39" i="26" s="1"/>
  <c r="C38" i="26"/>
  <c r="D38" i="26" s="1"/>
  <c r="C37" i="26"/>
  <c r="D37" i="26" s="1"/>
  <c r="D36" i="26"/>
  <c r="I36" i="26" s="1"/>
  <c r="C36" i="26"/>
  <c r="C35" i="26"/>
  <c r="D35" i="26" s="1"/>
  <c r="C34" i="26"/>
  <c r="D34" i="26" s="1"/>
  <c r="C33" i="26"/>
  <c r="D33" i="26" s="1"/>
  <c r="C32" i="26"/>
  <c r="D32" i="26" s="1"/>
  <c r="G32" i="26" s="1"/>
  <c r="C31" i="26"/>
  <c r="D31" i="26" s="1"/>
  <c r="C30" i="26"/>
  <c r="D30" i="26" s="1"/>
  <c r="C29" i="26"/>
  <c r="D29" i="26" s="1"/>
  <c r="C28" i="26"/>
  <c r="D28" i="26" s="1"/>
  <c r="C27" i="26"/>
  <c r="D27" i="26" s="1"/>
  <c r="C26" i="26"/>
  <c r="D26" i="26" s="1"/>
  <c r="C25" i="26"/>
  <c r="D25" i="26" s="1"/>
  <c r="C24" i="26"/>
  <c r="D24" i="26" s="1"/>
  <c r="G24" i="26" s="1"/>
  <c r="C23" i="26"/>
  <c r="D23" i="26" s="1"/>
  <c r="C22" i="26"/>
  <c r="D22" i="26" s="1"/>
  <c r="C21" i="26"/>
  <c r="D21" i="26" s="1"/>
  <c r="C20" i="26"/>
  <c r="D20" i="26" s="1"/>
  <c r="C19" i="26"/>
  <c r="D19" i="26" s="1"/>
  <c r="C18" i="26"/>
  <c r="D18" i="26" s="1"/>
  <c r="C17" i="26"/>
  <c r="D17" i="26" s="1"/>
  <c r="C16" i="26"/>
  <c r="D16" i="26" s="1"/>
  <c r="C15" i="26"/>
  <c r="D15" i="26" s="1"/>
  <c r="D14" i="26"/>
  <c r="C14" i="26"/>
  <c r="C13" i="26"/>
  <c r="D13" i="26" s="1"/>
  <c r="C12" i="26"/>
  <c r="D12" i="26" s="1"/>
  <c r="C11" i="26"/>
  <c r="D11" i="26" s="1"/>
  <c r="C10" i="26"/>
  <c r="D10" i="26" s="1"/>
  <c r="C9" i="26"/>
  <c r="D9" i="26" s="1"/>
  <c r="C8" i="26"/>
  <c r="D8" i="26" s="1"/>
  <c r="C7" i="26"/>
  <c r="D7" i="26" s="1"/>
  <c r="G28" i="26" l="1"/>
  <c r="F28" i="26"/>
  <c r="I53" i="26"/>
  <c r="G53" i="26"/>
  <c r="F53" i="26"/>
  <c r="F51" i="26"/>
  <c r="H52" i="26"/>
  <c r="F52" i="26"/>
  <c r="G52" i="26"/>
  <c r="H53" i="26"/>
  <c r="I50" i="26"/>
  <c r="I51" i="26"/>
  <c r="H50" i="26"/>
  <c r="G50" i="26"/>
  <c r="I52" i="26"/>
  <c r="H51" i="26"/>
  <c r="D40" i="19"/>
  <c r="E40" i="19" s="1"/>
  <c r="G40" i="19" s="1"/>
  <c r="D113" i="7"/>
  <c r="E113" i="7" s="1"/>
  <c r="G113" i="7" s="1"/>
  <c r="I113" i="10"/>
  <c r="J113" i="10" s="1"/>
  <c r="K113" i="10" s="1"/>
  <c r="M113" i="10" s="1"/>
  <c r="I56" i="10"/>
  <c r="J56" i="10" s="1"/>
  <c r="K56" i="10" s="1"/>
  <c r="M56" i="10" s="1"/>
  <c r="C109" i="10"/>
  <c r="D109" i="10" s="1"/>
  <c r="F109" i="10" s="1"/>
  <c r="F49" i="26"/>
  <c r="G49" i="26"/>
  <c r="H49" i="26"/>
  <c r="I49" i="26"/>
  <c r="J39" i="19"/>
  <c r="K39" i="19" s="1"/>
  <c r="L39" i="19" s="1"/>
  <c r="N39" i="19" s="1"/>
  <c r="D112" i="7"/>
  <c r="E112" i="7" s="1"/>
  <c r="G112" i="7" s="1"/>
  <c r="C112" i="10"/>
  <c r="D112" i="10" s="1"/>
  <c r="F112" i="10" s="1"/>
  <c r="I55" i="10"/>
  <c r="J55" i="10" s="1"/>
  <c r="K55" i="10" s="1"/>
  <c r="M55" i="10" s="1"/>
  <c r="C54" i="10"/>
  <c r="D54" i="10" s="1"/>
  <c r="F54" i="10" s="1"/>
  <c r="I48" i="26"/>
  <c r="H48" i="26"/>
  <c r="G48" i="26"/>
  <c r="D22" i="22"/>
  <c r="E22" i="22" s="1"/>
  <c r="G22" i="22" s="1"/>
  <c r="J38" i="19"/>
  <c r="K38" i="19" s="1"/>
  <c r="L38" i="19" s="1"/>
  <c r="N38" i="19" s="1"/>
  <c r="D111" i="7"/>
  <c r="E111" i="7" s="1"/>
  <c r="G111" i="7" s="1"/>
  <c r="J110" i="7"/>
  <c r="K110" i="7" s="1"/>
  <c r="L110" i="7" s="1"/>
  <c r="N110" i="7" s="1"/>
  <c r="I111" i="10"/>
  <c r="J111" i="10" s="1"/>
  <c r="K111" i="10" s="1"/>
  <c r="M111" i="10" s="1"/>
  <c r="J37" i="19"/>
  <c r="K37" i="19" s="1"/>
  <c r="L37" i="19" s="1"/>
  <c r="N37" i="19" s="1"/>
  <c r="I53" i="10"/>
  <c r="J53" i="10" s="1"/>
  <c r="K53" i="10" s="1"/>
  <c r="M53" i="10" s="1"/>
  <c r="I110" i="10"/>
  <c r="J110" i="10" s="1"/>
  <c r="K110" i="10" s="1"/>
  <c r="M110" i="10" s="1"/>
  <c r="F47" i="26"/>
  <c r="I52" i="10"/>
  <c r="J52" i="10" s="1"/>
  <c r="K52" i="10" s="1"/>
  <c r="M52" i="10" s="1"/>
  <c r="K109" i="7"/>
  <c r="L109" i="7" s="1"/>
  <c r="N109" i="7" s="1"/>
  <c r="I46" i="26"/>
  <c r="H46" i="26"/>
  <c r="H47" i="26"/>
  <c r="G46" i="26"/>
  <c r="I47" i="26"/>
  <c r="J36" i="19"/>
  <c r="K36" i="19" s="1"/>
  <c r="L36" i="19" s="1"/>
  <c r="N36" i="19" s="1"/>
  <c r="D35" i="19"/>
  <c r="E35" i="19" s="1"/>
  <c r="G35" i="19" s="1"/>
  <c r="D108" i="7"/>
  <c r="E108" i="7" s="1"/>
  <c r="G108" i="7" s="1"/>
  <c r="C51" i="10"/>
  <c r="D51" i="10" s="1"/>
  <c r="F51" i="10" s="1"/>
  <c r="I27" i="26"/>
  <c r="H27" i="26"/>
  <c r="G27" i="26"/>
  <c r="F27" i="26"/>
  <c r="I39" i="26"/>
  <c r="H39" i="26"/>
  <c r="G39" i="26"/>
  <c r="F39" i="26"/>
  <c r="H45" i="26"/>
  <c r="I45" i="26"/>
  <c r="F45" i="26"/>
  <c r="G45" i="26"/>
  <c r="G21" i="26"/>
  <c r="I21" i="26"/>
  <c r="H21" i="26"/>
  <c r="F21" i="26"/>
  <c r="G22" i="26"/>
  <c r="F22" i="26"/>
  <c r="H22" i="26"/>
  <c r="I22" i="26"/>
  <c r="G34" i="26"/>
  <c r="F34" i="26"/>
  <c r="I34" i="26"/>
  <c r="H34" i="26"/>
  <c r="I23" i="26"/>
  <c r="H23" i="26"/>
  <c r="G23" i="26"/>
  <c r="F23" i="26"/>
  <c r="I35" i="26"/>
  <c r="H35" i="26"/>
  <c r="G35" i="26"/>
  <c r="F35" i="26"/>
  <c r="H41" i="26"/>
  <c r="I41" i="26"/>
  <c r="G41" i="26"/>
  <c r="F41" i="26"/>
  <c r="G33" i="26"/>
  <c r="I33" i="26"/>
  <c r="H33" i="26"/>
  <c r="F33" i="26"/>
  <c r="G42" i="26"/>
  <c r="F42" i="26"/>
  <c r="I42" i="26"/>
  <c r="H42" i="26"/>
  <c r="I25" i="26"/>
  <c r="H25" i="26"/>
  <c r="F25" i="26"/>
  <c r="G25" i="26"/>
  <c r="I31" i="26"/>
  <c r="H31" i="26"/>
  <c r="G31" i="26"/>
  <c r="F31" i="26"/>
  <c r="H37" i="26"/>
  <c r="I37" i="26"/>
  <c r="G37" i="26"/>
  <c r="F37" i="26"/>
  <c r="I29" i="26"/>
  <c r="H29" i="26"/>
  <c r="G29" i="26"/>
  <c r="F29" i="26"/>
  <c r="G30" i="26"/>
  <c r="F30" i="26"/>
  <c r="H30" i="26"/>
  <c r="I30" i="26"/>
  <c r="I43" i="26"/>
  <c r="H43" i="26"/>
  <c r="G43" i="26"/>
  <c r="F43" i="26"/>
  <c r="G26" i="26"/>
  <c r="I26" i="26"/>
  <c r="F26" i="26"/>
  <c r="H26" i="26"/>
  <c r="G38" i="26"/>
  <c r="I38" i="26"/>
  <c r="F38" i="26"/>
  <c r="H38" i="26"/>
  <c r="F40" i="26"/>
  <c r="G40" i="26"/>
  <c r="H24" i="26"/>
  <c r="H28" i="26"/>
  <c r="H32" i="26"/>
  <c r="H36" i="26"/>
  <c r="H40" i="26"/>
  <c r="H44" i="26"/>
  <c r="F24" i="26"/>
  <c r="F32" i="26"/>
  <c r="F36" i="26"/>
  <c r="G36" i="26"/>
  <c r="I24" i="26"/>
  <c r="I28" i="26"/>
  <c r="I32" i="26"/>
  <c r="I44" i="26"/>
  <c r="G44" i="26"/>
  <c r="D19" i="23" l="1"/>
  <c r="E19" i="23" s="1"/>
  <c r="G19" i="23" s="1"/>
  <c r="D19" i="22"/>
  <c r="E19" i="22" s="1"/>
  <c r="G19" i="22" s="1"/>
  <c r="D66" i="9"/>
  <c r="E66" i="9" s="1"/>
  <c r="D42" i="14"/>
  <c r="E42" i="14" s="1"/>
  <c r="D41" i="12"/>
  <c r="E41" i="12" s="1"/>
  <c r="G41" i="12" s="1"/>
  <c r="D34" i="19"/>
  <c r="E34" i="19" s="1"/>
  <c r="G34" i="19" s="1"/>
  <c r="D107" i="7"/>
  <c r="E107" i="7" s="1"/>
  <c r="G107" i="7" s="1"/>
  <c r="C107" i="10"/>
  <c r="D107" i="10" s="1"/>
  <c r="F107" i="10" s="1"/>
  <c r="J107" i="10"/>
  <c r="K107" i="10" s="1"/>
  <c r="M107" i="10" s="1"/>
  <c r="C50" i="10"/>
  <c r="D50" i="10" s="1"/>
  <c r="F50" i="10" s="1"/>
  <c r="D63" i="21"/>
  <c r="E63" i="21" s="1"/>
  <c r="G63" i="21" s="1"/>
  <c r="D106" i="2"/>
  <c r="E106" i="2" s="1"/>
  <c r="G106" i="2" s="1"/>
  <c r="D26" i="20"/>
  <c r="E26" i="20" s="1"/>
  <c r="G26" i="20" s="1"/>
  <c r="C18" i="25"/>
  <c r="C18" i="24"/>
  <c r="D18" i="24" s="1"/>
  <c r="E18" i="24" s="1"/>
  <c r="G18" i="24" s="1"/>
  <c r="C18" i="23"/>
  <c r="D18" i="23" s="1"/>
  <c r="E18" i="23" s="1"/>
  <c r="G18" i="23" s="1"/>
  <c r="C18" i="22"/>
  <c r="D18" i="22" s="1"/>
  <c r="E18" i="22" s="1"/>
  <c r="G18" i="22" s="1"/>
  <c r="C65" i="9"/>
  <c r="D65" i="9" s="1"/>
  <c r="E65" i="9" s="1"/>
  <c r="D41" i="14"/>
  <c r="E41" i="14" s="1"/>
  <c r="C40" i="12"/>
  <c r="D40" i="12" s="1"/>
  <c r="E40" i="12" s="1"/>
  <c r="G40" i="12" s="1"/>
  <c r="C33" i="19"/>
  <c r="D33" i="19" s="1"/>
  <c r="E33" i="19" s="1"/>
  <c r="G33" i="19" s="1"/>
  <c r="C106" i="7"/>
  <c r="D106" i="7" s="1"/>
  <c r="E106" i="7" s="1"/>
  <c r="G106" i="7" s="1"/>
  <c r="B49" i="10"/>
  <c r="I49" i="10" s="1"/>
  <c r="J49" i="10" s="1"/>
  <c r="K49" i="10" s="1"/>
  <c r="M49" i="10" s="1"/>
  <c r="C62" i="21"/>
  <c r="D62" i="21" s="1"/>
  <c r="E62" i="21" s="1"/>
  <c r="G62" i="21" s="1"/>
  <c r="C105" i="2"/>
  <c r="D105" i="2" s="1"/>
  <c r="E105" i="2" s="1"/>
  <c r="G105" i="2" s="1"/>
  <c r="C25" i="20"/>
  <c r="D25" i="20" s="1"/>
  <c r="E25" i="20" s="1"/>
  <c r="G25" i="20" s="1"/>
  <c r="I106" i="10" l="1"/>
  <c r="J106" i="10" s="1"/>
  <c r="K106" i="10" s="1"/>
  <c r="M106" i="10" s="1"/>
  <c r="C49" i="10"/>
  <c r="D49" i="10" s="1"/>
  <c r="F49" i="10" s="1"/>
  <c r="B106" i="10"/>
  <c r="C106" i="10" s="1"/>
  <c r="D106" i="10" s="1"/>
  <c r="F106" i="10" s="1"/>
  <c r="I50" i="10"/>
  <c r="J50" i="10" s="1"/>
  <c r="K50" i="10" s="1"/>
  <c r="M50" i="10" s="1"/>
  <c r="J34" i="19"/>
  <c r="K34" i="19" s="1"/>
  <c r="L34" i="19" s="1"/>
  <c r="N34" i="19" s="1"/>
  <c r="J107" i="7"/>
  <c r="K107" i="7" s="1"/>
  <c r="L107" i="7" s="1"/>
  <c r="N107" i="7" s="1"/>
  <c r="J106" i="7"/>
  <c r="K106" i="7" s="1"/>
  <c r="L106" i="7" s="1"/>
  <c r="N106" i="7" s="1"/>
  <c r="J33" i="19"/>
  <c r="K33" i="19" s="1"/>
  <c r="L33" i="19" s="1"/>
  <c r="N33" i="19" s="1"/>
  <c r="C17" i="25"/>
  <c r="D17" i="25" s="1"/>
  <c r="E17" i="25" s="1"/>
  <c r="G17" i="25" s="1"/>
  <c r="C17" i="24"/>
  <c r="D17" i="24" s="1"/>
  <c r="E17" i="24" s="1"/>
  <c r="G17" i="24" s="1"/>
  <c r="C17" i="23"/>
  <c r="D17" i="23" s="1"/>
  <c r="E17" i="23" s="1"/>
  <c r="G17" i="23" s="1"/>
  <c r="C17" i="22"/>
  <c r="D17" i="22" s="1"/>
  <c r="E17" i="22" s="1"/>
  <c r="G17" i="22" s="1"/>
  <c r="C64" i="9"/>
  <c r="D64" i="9" s="1"/>
  <c r="E64" i="9" s="1"/>
  <c r="C40" i="14"/>
  <c r="D40" i="14" s="1"/>
  <c r="E40" i="14" s="1"/>
  <c r="C39" i="12"/>
  <c r="D39" i="12" s="1"/>
  <c r="E39" i="12" s="1"/>
  <c r="G39" i="12" s="1"/>
  <c r="C32" i="19"/>
  <c r="J32" i="19" s="1"/>
  <c r="K32" i="19" s="1"/>
  <c r="L32" i="19" s="1"/>
  <c r="N32" i="19" s="1"/>
  <c r="C105" i="7"/>
  <c r="D105" i="7" s="1"/>
  <c r="E105" i="7" s="1"/>
  <c r="G105" i="7" s="1"/>
  <c r="B48" i="10"/>
  <c r="B105" i="10" s="1"/>
  <c r="C105" i="10" s="1"/>
  <c r="D105" i="10" s="1"/>
  <c r="F105" i="10" s="1"/>
  <c r="C61" i="21"/>
  <c r="D61" i="21" s="1"/>
  <c r="E61" i="21" s="1"/>
  <c r="G61" i="21" s="1"/>
  <c r="C104" i="2"/>
  <c r="D104" i="2" s="1"/>
  <c r="E104" i="2" s="1"/>
  <c r="G104" i="2" s="1"/>
  <c r="C24" i="20"/>
  <c r="D24" i="20" s="1"/>
  <c r="E24" i="20" s="1"/>
  <c r="G24" i="20" s="1"/>
  <c r="C16" i="25"/>
  <c r="D16" i="25" s="1"/>
  <c r="E16" i="25" s="1"/>
  <c r="G16" i="25" s="1"/>
  <c r="C16" i="24"/>
  <c r="D16" i="24" s="1"/>
  <c r="E16" i="24" s="1"/>
  <c r="G16" i="24" s="1"/>
  <c r="C16" i="23"/>
  <c r="D16" i="23" s="1"/>
  <c r="E16" i="23" s="1"/>
  <c r="G16" i="23" s="1"/>
  <c r="C16" i="22"/>
  <c r="D16" i="22" s="1"/>
  <c r="E16" i="22" s="1"/>
  <c r="G16" i="22" s="1"/>
  <c r="C63" i="9"/>
  <c r="D63" i="9" s="1"/>
  <c r="E63" i="9" s="1"/>
  <c r="C39" i="14"/>
  <c r="D39" i="14" s="1"/>
  <c r="E39" i="14" s="1"/>
  <c r="C38" i="12"/>
  <c r="D38" i="12" s="1"/>
  <c r="E38" i="12" s="1"/>
  <c r="G38" i="12" s="1"/>
  <c r="C31" i="19"/>
  <c r="D31" i="19" s="1"/>
  <c r="E31" i="19" s="1"/>
  <c r="G31" i="19" s="1"/>
  <c r="C104" i="7"/>
  <c r="J104" i="7" s="1"/>
  <c r="K104" i="7" s="1"/>
  <c r="L104" i="7" s="1"/>
  <c r="N104" i="7" s="1"/>
  <c r="B47" i="10"/>
  <c r="B104" i="10" s="1"/>
  <c r="C104" i="10" s="1"/>
  <c r="D104" i="10" s="1"/>
  <c r="F104" i="10" s="1"/>
  <c r="C60" i="21"/>
  <c r="D60" i="21" s="1"/>
  <c r="E60" i="21" s="1"/>
  <c r="G60" i="21" s="1"/>
  <c r="C103" i="2"/>
  <c r="D103" i="2" s="1"/>
  <c r="E103" i="2" s="1"/>
  <c r="G103" i="2" s="1"/>
  <c r="C23" i="20"/>
  <c r="D23" i="20" s="1"/>
  <c r="E23" i="20" s="1"/>
  <c r="G23" i="20" s="1"/>
  <c r="C15" i="25"/>
  <c r="D15" i="25" s="1"/>
  <c r="E15" i="25" s="1"/>
  <c r="G15" i="25" s="1"/>
  <c r="C15" i="24"/>
  <c r="D15" i="24" s="1"/>
  <c r="E15" i="24" s="1"/>
  <c r="G15" i="24" s="1"/>
  <c r="C15" i="23"/>
  <c r="D15" i="23" s="1"/>
  <c r="E15" i="23" s="1"/>
  <c r="G15" i="23" s="1"/>
  <c r="C15" i="22"/>
  <c r="D15" i="22" s="1"/>
  <c r="E15" i="22" s="1"/>
  <c r="G15" i="22" s="1"/>
  <c r="C62" i="9"/>
  <c r="D62" i="9" s="1"/>
  <c r="E62" i="9" s="1"/>
  <c r="C38" i="14"/>
  <c r="D38" i="14" s="1"/>
  <c r="E38" i="14" s="1"/>
  <c r="C37" i="12"/>
  <c r="D37" i="12" s="1"/>
  <c r="E37" i="12" s="1"/>
  <c r="G37" i="12" s="1"/>
  <c r="C30" i="19"/>
  <c r="D30" i="19" s="1"/>
  <c r="E30" i="19" s="1"/>
  <c r="G30" i="19" s="1"/>
  <c r="C103" i="7"/>
  <c r="J103" i="7" s="1"/>
  <c r="K103" i="7" s="1"/>
  <c r="L103" i="7" s="1"/>
  <c r="N103" i="7" s="1"/>
  <c r="B46" i="10"/>
  <c r="I46" i="10" s="1"/>
  <c r="J46" i="10" s="1"/>
  <c r="K46" i="10" s="1"/>
  <c r="M46" i="10" s="1"/>
  <c r="C59" i="21"/>
  <c r="D59" i="21" s="1"/>
  <c r="E59" i="21" s="1"/>
  <c r="G59" i="21" s="1"/>
  <c r="C102" i="2"/>
  <c r="D102" i="2" s="1"/>
  <c r="E102" i="2" s="1"/>
  <c r="G102" i="2" s="1"/>
  <c r="C22" i="20"/>
  <c r="D22" i="20" s="1"/>
  <c r="E22" i="20" s="1"/>
  <c r="G22" i="20" s="1"/>
  <c r="C14" i="23"/>
  <c r="D14" i="23" s="1"/>
  <c r="E14" i="23" s="1"/>
  <c r="G14" i="23" s="1"/>
  <c r="C14" i="25"/>
  <c r="D14" i="25" s="1"/>
  <c r="E14" i="25" s="1"/>
  <c r="G14" i="25" s="1"/>
  <c r="C14" i="24"/>
  <c r="D14" i="24" s="1"/>
  <c r="E14" i="24" s="1"/>
  <c r="G14" i="24" s="1"/>
  <c r="C14" i="22"/>
  <c r="D14" i="22" s="1"/>
  <c r="E14" i="22" s="1"/>
  <c r="G14" i="22" s="1"/>
  <c r="C61" i="9"/>
  <c r="D61" i="9" s="1"/>
  <c r="E61" i="9" s="1"/>
  <c r="C37" i="14"/>
  <c r="D37" i="14" s="1"/>
  <c r="E37" i="14" s="1"/>
  <c r="C36" i="12"/>
  <c r="D36" i="12" s="1"/>
  <c r="E36" i="12" s="1"/>
  <c r="G36" i="12" s="1"/>
  <c r="C29" i="19"/>
  <c r="J29" i="19" s="1"/>
  <c r="K29" i="19" s="1"/>
  <c r="L29" i="19" s="1"/>
  <c r="N29" i="19" s="1"/>
  <c r="C102" i="7"/>
  <c r="J102" i="7" s="1"/>
  <c r="K102" i="7" s="1"/>
  <c r="L102" i="7" s="1"/>
  <c r="N102" i="7" s="1"/>
  <c r="B45" i="10"/>
  <c r="C45" i="10" s="1"/>
  <c r="D45" i="10" s="1"/>
  <c r="F45" i="10" s="1"/>
  <c r="C58" i="21"/>
  <c r="D58" i="21" s="1"/>
  <c r="E58" i="21" s="1"/>
  <c r="G58" i="21" s="1"/>
  <c r="C101" i="2"/>
  <c r="D101" i="2" s="1"/>
  <c r="E101" i="2" s="1"/>
  <c r="G101" i="2" s="1"/>
  <c r="C21" i="20"/>
  <c r="D21" i="20" s="1"/>
  <c r="E21" i="20" s="1"/>
  <c r="G21" i="20" s="1"/>
  <c r="C12" i="22"/>
  <c r="D12" i="22" s="1"/>
  <c r="E12" i="22" s="1"/>
  <c r="G12" i="22" s="1"/>
  <c r="C12" i="23"/>
  <c r="D12" i="23" s="1"/>
  <c r="E12" i="23" s="1"/>
  <c r="G12" i="23" s="1"/>
  <c r="C12" i="25"/>
  <c r="D12" i="25" s="1"/>
  <c r="E12" i="25" s="1"/>
  <c r="G12" i="25" s="1"/>
  <c r="C28" i="19"/>
  <c r="D28" i="19" s="1"/>
  <c r="E28" i="19" s="1"/>
  <c r="G28" i="19" s="1"/>
  <c r="C13" i="25"/>
  <c r="D13" i="25" s="1"/>
  <c r="E13" i="25" s="1"/>
  <c r="G13" i="25" s="1"/>
  <c r="C13" i="24"/>
  <c r="D13" i="24" s="1"/>
  <c r="E13" i="24" s="1"/>
  <c r="G13" i="24" s="1"/>
  <c r="C12" i="24"/>
  <c r="D12" i="24" s="1"/>
  <c r="E12" i="24" s="1"/>
  <c r="G12" i="24" s="1"/>
  <c r="D60" i="9"/>
  <c r="E60" i="9" s="1"/>
  <c r="D36" i="14"/>
  <c r="E36" i="14" s="1"/>
  <c r="D35" i="12"/>
  <c r="E35" i="12" s="1"/>
  <c r="G35" i="12" s="1"/>
  <c r="J101" i="7"/>
  <c r="K101" i="7" s="1"/>
  <c r="L101" i="7" s="1"/>
  <c r="N101" i="7" s="1"/>
  <c r="D101" i="7"/>
  <c r="E101" i="7" s="1"/>
  <c r="G101" i="7" s="1"/>
  <c r="I101" i="10"/>
  <c r="J101" i="10" s="1"/>
  <c r="K101" i="10" s="1"/>
  <c r="M101" i="10" s="1"/>
  <c r="B101" i="10"/>
  <c r="C101" i="10" s="1"/>
  <c r="D101" i="10" s="1"/>
  <c r="F101" i="10" s="1"/>
  <c r="I44" i="10"/>
  <c r="J44" i="10" s="1"/>
  <c r="K44" i="10" s="1"/>
  <c r="M44" i="10" s="1"/>
  <c r="C44" i="10"/>
  <c r="D44" i="10" s="1"/>
  <c r="F44" i="10" s="1"/>
  <c r="D57" i="21"/>
  <c r="E57" i="21" s="1"/>
  <c r="G57" i="21" s="1"/>
  <c r="D100" i="2"/>
  <c r="E100" i="2" s="1"/>
  <c r="G100" i="2" s="1"/>
  <c r="D20" i="20"/>
  <c r="E20" i="20" s="1"/>
  <c r="G20" i="20" s="1"/>
  <c r="D20" i="25"/>
  <c r="E20" i="25" s="1"/>
  <c r="G20" i="25" s="1"/>
  <c r="D18" i="25"/>
  <c r="E18" i="25" s="1"/>
  <c r="G18" i="25" s="1"/>
  <c r="D19" i="25"/>
  <c r="E19" i="25" s="1"/>
  <c r="G19" i="25" s="1"/>
  <c r="D20" i="24"/>
  <c r="E20" i="24" s="1"/>
  <c r="G20" i="24" s="1"/>
  <c r="D19" i="24"/>
  <c r="E19" i="24" s="1"/>
  <c r="G19" i="24" s="1"/>
  <c r="D13" i="23"/>
  <c r="E13" i="23" s="1"/>
  <c r="G13" i="23" s="1"/>
  <c r="D13" i="22"/>
  <c r="E13" i="22" s="1"/>
  <c r="G13" i="22" s="1"/>
  <c r="C59" i="9"/>
  <c r="D59" i="9" s="1"/>
  <c r="E59" i="9" s="1"/>
  <c r="C35" i="14"/>
  <c r="D35" i="14" s="1"/>
  <c r="E35" i="14" s="1"/>
  <c r="C34" i="12"/>
  <c r="D34" i="12" s="1"/>
  <c r="E34" i="12" s="1"/>
  <c r="G34" i="12" s="1"/>
  <c r="C27" i="19"/>
  <c r="D27" i="19" s="1"/>
  <c r="E27" i="19" s="1"/>
  <c r="G27" i="19" s="1"/>
  <c r="C100" i="7"/>
  <c r="J100" i="7" s="1"/>
  <c r="K100" i="7" s="1"/>
  <c r="L100" i="7" s="1"/>
  <c r="N100" i="7" s="1"/>
  <c r="B43" i="10"/>
  <c r="C43" i="10" s="1"/>
  <c r="D43" i="10" s="1"/>
  <c r="F43" i="10" s="1"/>
  <c r="B42" i="10"/>
  <c r="C99" i="2"/>
  <c r="D99" i="2" s="1"/>
  <c r="E99" i="2" s="1"/>
  <c r="G99" i="2" s="1"/>
  <c r="C19" i="20"/>
  <c r="I105" i="10" l="1"/>
  <c r="J105" i="10" s="1"/>
  <c r="K105" i="10" s="1"/>
  <c r="M105" i="10" s="1"/>
  <c r="I48" i="10"/>
  <c r="J48" i="10" s="1"/>
  <c r="K48" i="10" s="1"/>
  <c r="M48" i="10" s="1"/>
  <c r="C47" i="10"/>
  <c r="D47" i="10" s="1"/>
  <c r="F47" i="10" s="1"/>
  <c r="I104" i="10"/>
  <c r="J104" i="10" s="1"/>
  <c r="K104" i="10" s="1"/>
  <c r="M104" i="10" s="1"/>
  <c r="D32" i="19"/>
  <c r="E32" i="19" s="1"/>
  <c r="G32" i="19" s="1"/>
  <c r="J105" i="7"/>
  <c r="K105" i="7" s="1"/>
  <c r="L105" i="7" s="1"/>
  <c r="N105" i="7" s="1"/>
  <c r="C48" i="10"/>
  <c r="D48" i="10" s="1"/>
  <c r="F48" i="10" s="1"/>
  <c r="I103" i="10"/>
  <c r="J103" i="10" s="1"/>
  <c r="K103" i="10" s="1"/>
  <c r="M103" i="10" s="1"/>
  <c r="B103" i="10"/>
  <c r="C103" i="10" s="1"/>
  <c r="D103" i="10" s="1"/>
  <c r="F103" i="10" s="1"/>
  <c r="C46" i="10"/>
  <c r="D46" i="10" s="1"/>
  <c r="F46" i="10" s="1"/>
  <c r="J31" i="19"/>
  <c r="K31" i="19" s="1"/>
  <c r="L31" i="19" s="1"/>
  <c r="N31" i="19" s="1"/>
  <c r="D104" i="7"/>
  <c r="E104" i="7" s="1"/>
  <c r="G104" i="7" s="1"/>
  <c r="I47" i="10"/>
  <c r="J47" i="10" s="1"/>
  <c r="K47" i="10" s="1"/>
  <c r="M47" i="10" s="1"/>
  <c r="J30" i="19"/>
  <c r="K30" i="19" s="1"/>
  <c r="L30" i="19" s="1"/>
  <c r="N30" i="19" s="1"/>
  <c r="D103" i="7"/>
  <c r="E103" i="7" s="1"/>
  <c r="G103" i="7" s="1"/>
  <c r="D102" i="7"/>
  <c r="E102" i="7" s="1"/>
  <c r="G102" i="7" s="1"/>
  <c r="I102" i="10"/>
  <c r="J102" i="10" s="1"/>
  <c r="K102" i="10" s="1"/>
  <c r="M102" i="10" s="1"/>
  <c r="D29" i="19"/>
  <c r="E29" i="19" s="1"/>
  <c r="G29" i="19" s="1"/>
  <c r="J27" i="19"/>
  <c r="K27" i="19" s="1"/>
  <c r="L27" i="19" s="1"/>
  <c r="N27" i="19" s="1"/>
  <c r="J28" i="19"/>
  <c r="K28" i="19" s="1"/>
  <c r="L28" i="19" s="1"/>
  <c r="N28" i="19" s="1"/>
  <c r="I45" i="10"/>
  <c r="J45" i="10" s="1"/>
  <c r="K45" i="10" s="1"/>
  <c r="M45" i="10" s="1"/>
  <c r="B102" i="10"/>
  <c r="C102" i="10" s="1"/>
  <c r="D102" i="10" s="1"/>
  <c r="F102" i="10" s="1"/>
  <c r="I43" i="10"/>
  <c r="J43" i="10" s="1"/>
  <c r="K43" i="10" s="1"/>
  <c r="M43" i="10" s="1"/>
  <c r="I100" i="10"/>
  <c r="J100" i="10" s="1"/>
  <c r="K100" i="10" s="1"/>
  <c r="M100" i="10" s="1"/>
  <c r="B100" i="10"/>
  <c r="C100" i="10" s="1"/>
  <c r="D100" i="10" s="1"/>
  <c r="F100" i="10" s="1"/>
  <c r="D100" i="7"/>
  <c r="E100" i="7" s="1"/>
  <c r="G100" i="7" s="1"/>
  <c r="D19" i="20" l="1"/>
  <c r="E19" i="20" s="1"/>
  <c r="G19" i="20" s="1"/>
  <c r="C56" i="21"/>
  <c r="D56" i="21" s="1"/>
  <c r="E56" i="21" s="1"/>
  <c r="G56" i="21" s="1"/>
  <c r="D58" i="9"/>
  <c r="E58" i="9" s="1"/>
  <c r="D34" i="14"/>
  <c r="E34" i="14" s="1"/>
  <c r="D33" i="12"/>
  <c r="E33" i="12" s="1"/>
  <c r="G33" i="12" s="1"/>
  <c r="K26" i="19"/>
  <c r="L26" i="19" s="1"/>
  <c r="N26" i="19" s="1"/>
  <c r="D26" i="19"/>
  <c r="E26" i="19" s="1"/>
  <c r="G26" i="19" s="1"/>
  <c r="D96" i="6"/>
  <c r="E96" i="6" s="1"/>
  <c r="J99" i="7"/>
  <c r="K99" i="7" s="1"/>
  <c r="L99" i="7" s="1"/>
  <c r="N99" i="7" s="1"/>
  <c r="D99" i="7"/>
  <c r="E99" i="7" s="1"/>
  <c r="G99" i="7" s="1"/>
  <c r="I42" i="10"/>
  <c r="J42" i="10" s="1"/>
  <c r="K42" i="10" s="1"/>
  <c r="M42" i="10" s="1"/>
  <c r="I99" i="10"/>
  <c r="J99" i="10" s="1"/>
  <c r="K99" i="10" s="1"/>
  <c r="M99" i="10" s="1"/>
  <c r="B99" i="10"/>
  <c r="C99" i="10" s="1"/>
  <c r="D99" i="10" s="1"/>
  <c r="F99" i="10" s="1"/>
  <c r="C42" i="10"/>
  <c r="D42" i="10" s="1"/>
  <c r="F42" i="10" s="1"/>
  <c r="D55" i="21"/>
  <c r="E55" i="21" s="1"/>
  <c r="G55" i="21" s="1"/>
  <c r="D98" i="2"/>
  <c r="E98" i="2" s="1"/>
  <c r="G98" i="2" s="1"/>
  <c r="D18" i="20"/>
  <c r="E18" i="20" s="1"/>
  <c r="G18" i="20" s="1"/>
  <c r="J25" i="19"/>
  <c r="K25" i="19" s="1"/>
  <c r="L25" i="19" s="1"/>
  <c r="N25" i="19" s="1"/>
  <c r="J24" i="19"/>
  <c r="K24" i="19" s="1"/>
  <c r="L24" i="19" s="1"/>
  <c r="N24" i="19" s="1"/>
  <c r="J23" i="19"/>
  <c r="K23" i="19" s="1"/>
  <c r="L23" i="19" s="1"/>
  <c r="N23" i="19" s="1"/>
  <c r="J22" i="19"/>
  <c r="K22" i="19" s="1"/>
  <c r="L22" i="19" s="1"/>
  <c r="N22" i="19" s="1"/>
  <c r="J21" i="19"/>
  <c r="K21" i="19" s="1"/>
  <c r="L21" i="19" s="1"/>
  <c r="N21" i="19" s="1"/>
  <c r="J20" i="19"/>
  <c r="K20" i="19" s="1"/>
  <c r="L20" i="19" s="1"/>
  <c r="N20" i="19" s="1"/>
  <c r="J19" i="19"/>
  <c r="K19" i="19" s="1"/>
  <c r="L19" i="19" s="1"/>
  <c r="N19" i="19" s="1"/>
  <c r="J18" i="19"/>
  <c r="K18" i="19" s="1"/>
  <c r="L18" i="19" s="1"/>
  <c r="N18" i="19" s="1"/>
  <c r="J17" i="19"/>
  <c r="K17" i="19" s="1"/>
  <c r="L17" i="19" s="1"/>
  <c r="N17" i="19" s="1"/>
  <c r="J16" i="19"/>
  <c r="K16" i="19" s="1"/>
  <c r="L16" i="19" s="1"/>
  <c r="N16" i="19" s="1"/>
  <c r="J15" i="19"/>
  <c r="K15" i="19" s="1"/>
  <c r="L15" i="19" s="1"/>
  <c r="N15" i="19" s="1"/>
  <c r="J14" i="19"/>
  <c r="K14" i="19" s="1"/>
  <c r="L14" i="19" s="1"/>
  <c r="N14" i="19" s="1"/>
  <c r="J13" i="19"/>
  <c r="K13" i="19" s="1"/>
  <c r="L13" i="19" s="1"/>
  <c r="N13" i="19" s="1"/>
  <c r="J12" i="19"/>
  <c r="K12" i="19" s="1"/>
  <c r="L12" i="19" s="1"/>
  <c r="N12" i="19" s="1"/>
  <c r="J11" i="19"/>
  <c r="K11" i="19" s="1"/>
  <c r="L11" i="19" s="1"/>
  <c r="N11" i="19" s="1"/>
  <c r="J10" i="19"/>
  <c r="K10" i="19" s="1"/>
  <c r="L10" i="19" s="1"/>
  <c r="N10" i="19" s="1"/>
  <c r="J9" i="19"/>
  <c r="K9" i="19" s="1"/>
  <c r="L9" i="19" s="1"/>
  <c r="N9" i="19" s="1"/>
  <c r="J8" i="19"/>
  <c r="K8" i="19" s="1"/>
  <c r="L8" i="19" s="1"/>
  <c r="N8" i="19" s="1"/>
  <c r="C10" i="25"/>
  <c r="D10" i="25" s="1"/>
  <c r="E10" i="25" s="1"/>
  <c r="G10" i="25" s="1"/>
  <c r="C10" i="24"/>
  <c r="D10" i="24" s="1"/>
  <c r="E10" i="24" s="1"/>
  <c r="G10" i="24" s="1"/>
  <c r="C10" i="23"/>
  <c r="D10" i="23" s="1"/>
  <c r="E10" i="23" s="1"/>
  <c r="G10" i="23" s="1"/>
  <c r="C10" i="22"/>
  <c r="D10" i="22" s="1"/>
  <c r="E10" i="22" s="1"/>
  <c r="G10" i="22" s="1"/>
  <c r="C57" i="9"/>
  <c r="D57" i="9" s="1"/>
  <c r="E57" i="9" s="1"/>
  <c r="C33" i="14"/>
  <c r="D33" i="14" s="1"/>
  <c r="E33" i="14" s="1"/>
  <c r="C32" i="12"/>
  <c r="D32" i="12" s="1"/>
  <c r="E32" i="12" s="1"/>
  <c r="G32" i="12" s="1"/>
  <c r="C25" i="19"/>
  <c r="D25" i="19" s="1"/>
  <c r="E25" i="19" s="1"/>
  <c r="G25" i="19" s="1"/>
  <c r="C95" i="6"/>
  <c r="D95" i="6"/>
  <c r="E95" i="6" s="1"/>
  <c r="C98" i="7"/>
  <c r="D98" i="7" s="1"/>
  <c r="E98" i="7" s="1"/>
  <c r="G98" i="7" s="1"/>
  <c r="B41" i="10"/>
  <c r="I98" i="10" s="1"/>
  <c r="J98" i="10" s="1"/>
  <c r="K98" i="10" s="1"/>
  <c r="M98" i="10" s="1"/>
  <c r="C54" i="21"/>
  <c r="D54" i="21" s="1"/>
  <c r="E54" i="21" s="1"/>
  <c r="G54" i="21" s="1"/>
  <c r="C97" i="2"/>
  <c r="D97" i="2" s="1"/>
  <c r="E97" i="2" s="1"/>
  <c r="G97" i="2" s="1"/>
  <c r="C17" i="20"/>
  <c r="D17" i="20" s="1"/>
  <c r="E17" i="20" s="1"/>
  <c r="G17" i="20" s="1"/>
  <c r="C9" i="25"/>
  <c r="D9" i="25" s="1"/>
  <c r="E9" i="25" s="1"/>
  <c r="G9" i="25" s="1"/>
  <c r="C8" i="25"/>
  <c r="D8" i="25" s="1"/>
  <c r="E8" i="25" s="1"/>
  <c r="G8" i="25" s="1"/>
  <c r="C9" i="24"/>
  <c r="D9" i="24" s="1"/>
  <c r="E9" i="24" s="1"/>
  <c r="G9" i="24" s="1"/>
  <c r="C8" i="24"/>
  <c r="D8" i="24" s="1"/>
  <c r="E8" i="24" s="1"/>
  <c r="G8" i="24" s="1"/>
  <c r="C9" i="23"/>
  <c r="D9" i="23" s="1"/>
  <c r="E9" i="23" s="1"/>
  <c r="G9" i="23" s="1"/>
  <c r="C8" i="23"/>
  <c r="D8" i="23" s="1"/>
  <c r="E8" i="23" s="1"/>
  <c r="G8" i="23" s="1"/>
  <c r="C9" i="22"/>
  <c r="D9" i="22" s="1"/>
  <c r="E9" i="22" s="1"/>
  <c r="G9" i="22" s="1"/>
  <c r="C56" i="9"/>
  <c r="D56" i="9" s="1"/>
  <c r="E56" i="9" s="1"/>
  <c r="C32" i="14"/>
  <c r="D32" i="14" s="1"/>
  <c r="E32" i="14" s="1"/>
  <c r="C31" i="14"/>
  <c r="D31" i="14" s="1"/>
  <c r="E31" i="14" s="1"/>
  <c r="C31" i="12"/>
  <c r="D31" i="12" s="1"/>
  <c r="E31" i="12" s="1"/>
  <c r="G31" i="12" s="1"/>
  <c r="C24" i="19"/>
  <c r="D24" i="19" s="1"/>
  <c r="E24" i="19" s="1"/>
  <c r="G24" i="19" s="1"/>
  <c r="C94" i="6"/>
  <c r="D94" i="6" s="1"/>
  <c r="E94" i="6" s="1"/>
  <c r="C97" i="7"/>
  <c r="J97" i="7" s="1"/>
  <c r="K97" i="7" s="1"/>
  <c r="L97" i="7" s="1"/>
  <c r="N97" i="7" s="1"/>
  <c r="B40" i="10"/>
  <c r="I97" i="10" s="1"/>
  <c r="J97" i="10" s="1"/>
  <c r="K97" i="10" s="1"/>
  <c r="M97" i="10" s="1"/>
  <c r="C95" i="2"/>
  <c r="D95" i="2" s="1"/>
  <c r="E95" i="2" s="1"/>
  <c r="G95" i="2" s="1"/>
  <c r="C96" i="2"/>
  <c r="D96" i="2" s="1"/>
  <c r="E96" i="2" s="1"/>
  <c r="G96" i="2" s="1"/>
  <c r="C53" i="21"/>
  <c r="D53" i="21" s="1"/>
  <c r="E53" i="21" s="1"/>
  <c r="G53" i="21" s="1"/>
  <c r="C16" i="20"/>
  <c r="D16" i="20" s="1"/>
  <c r="E16" i="20" s="1"/>
  <c r="G16" i="20" s="1"/>
  <c r="D11" i="25"/>
  <c r="E11" i="25" s="1"/>
  <c r="G11" i="25" s="1"/>
  <c r="D11" i="24"/>
  <c r="E11" i="24" s="1"/>
  <c r="G11" i="24" s="1"/>
  <c r="D11" i="23"/>
  <c r="E11" i="23" s="1"/>
  <c r="G11" i="23" s="1"/>
  <c r="D11" i="22"/>
  <c r="E11" i="22" s="1"/>
  <c r="G11" i="22" s="1"/>
  <c r="D8" i="22"/>
  <c r="E8" i="22" s="1"/>
  <c r="G8" i="22" s="1"/>
  <c r="C55" i="9"/>
  <c r="D55" i="9" s="1"/>
  <c r="E55" i="9" s="1"/>
  <c r="C30" i="12"/>
  <c r="D30" i="12" s="1"/>
  <c r="E30" i="12" s="1"/>
  <c r="G30" i="12" s="1"/>
  <c r="C23" i="19"/>
  <c r="D23" i="19" s="1"/>
  <c r="E23" i="19" s="1"/>
  <c r="G23" i="19" s="1"/>
  <c r="C93" i="6"/>
  <c r="C96" i="7"/>
  <c r="B39" i="10"/>
  <c r="C39" i="10" s="1"/>
  <c r="D39" i="10" s="1"/>
  <c r="F39" i="10" s="1"/>
  <c r="C52" i="21"/>
  <c r="D52" i="21" s="1"/>
  <c r="E52" i="21" s="1"/>
  <c r="G52" i="21" s="1"/>
  <c r="C15" i="20"/>
  <c r="D15" i="20" s="1"/>
  <c r="E15" i="20" s="1"/>
  <c r="G15" i="20" s="1"/>
  <c r="C54" i="9"/>
  <c r="D54" i="9"/>
  <c r="E54" i="9" s="1"/>
  <c r="C30" i="14"/>
  <c r="D30" i="14" s="1"/>
  <c r="E30" i="14" s="1"/>
  <c r="C29" i="12"/>
  <c r="D29" i="12" s="1"/>
  <c r="E29" i="12" s="1"/>
  <c r="G29" i="12" s="1"/>
  <c r="C22" i="19"/>
  <c r="D22" i="19" s="1"/>
  <c r="E22" i="19" s="1"/>
  <c r="G22" i="19" s="1"/>
  <c r="C92" i="6"/>
  <c r="C95" i="7"/>
  <c r="B38" i="10"/>
  <c r="I38" i="10" s="1"/>
  <c r="J38" i="10" s="1"/>
  <c r="K38" i="10" s="1"/>
  <c r="M38" i="10" s="1"/>
  <c r="C51" i="21"/>
  <c r="D51" i="21" s="1"/>
  <c r="E51" i="21" s="1"/>
  <c r="G51" i="21" s="1"/>
  <c r="C94" i="2"/>
  <c r="D94" i="2" s="1"/>
  <c r="E94" i="2" s="1"/>
  <c r="G94" i="2" s="1"/>
  <c r="C14" i="20"/>
  <c r="D14" i="20" s="1"/>
  <c r="E14" i="20" s="1"/>
  <c r="G14" i="20" s="1"/>
  <c r="C53" i="9"/>
  <c r="D53" i="9" s="1"/>
  <c r="E53" i="9" s="1"/>
  <c r="C29" i="14"/>
  <c r="C28" i="12"/>
  <c r="D28" i="12" s="1"/>
  <c r="E28" i="12" s="1"/>
  <c r="G28" i="12" s="1"/>
  <c r="C21" i="19"/>
  <c r="C91" i="6"/>
  <c r="C94" i="7"/>
  <c r="B37" i="10"/>
  <c r="I94" i="10" s="1"/>
  <c r="J94" i="10" s="1"/>
  <c r="K94" i="10" s="1"/>
  <c r="M94" i="10" s="1"/>
  <c r="C50" i="21"/>
  <c r="D50" i="21" s="1"/>
  <c r="E50" i="21" s="1"/>
  <c r="G50" i="21" s="1"/>
  <c r="C93" i="2"/>
  <c r="D93" i="2" s="1"/>
  <c r="E93" i="2" s="1"/>
  <c r="G93" i="2" s="1"/>
  <c r="C13" i="20"/>
  <c r="D13" i="20" s="1"/>
  <c r="E13" i="20" s="1"/>
  <c r="G13" i="20" s="1"/>
  <c r="C49" i="21"/>
  <c r="D49" i="21" s="1"/>
  <c r="E49" i="21" s="1"/>
  <c r="G49" i="21" s="1"/>
  <c r="C48" i="21"/>
  <c r="D48" i="21" s="1"/>
  <c r="E48" i="21" s="1"/>
  <c r="G48" i="21" s="1"/>
  <c r="D47" i="21"/>
  <c r="E47" i="21" s="1"/>
  <c r="G47" i="21" s="1"/>
  <c r="D46" i="21"/>
  <c r="E46" i="21" s="1"/>
  <c r="G46" i="21" s="1"/>
  <c r="D45" i="21"/>
  <c r="E45" i="21" s="1"/>
  <c r="G45" i="21" s="1"/>
  <c r="D44" i="21"/>
  <c r="E44" i="21" s="1"/>
  <c r="G44" i="21" s="1"/>
  <c r="D43" i="21"/>
  <c r="E43" i="21" s="1"/>
  <c r="G43" i="21" s="1"/>
  <c r="D42" i="21"/>
  <c r="E42" i="21" s="1"/>
  <c r="G42" i="21" s="1"/>
  <c r="D41" i="21"/>
  <c r="E41" i="21" s="1"/>
  <c r="G41" i="21" s="1"/>
  <c r="D40" i="21"/>
  <c r="E40" i="21" s="1"/>
  <c r="G40" i="21" s="1"/>
  <c r="D39" i="21"/>
  <c r="E39" i="21" s="1"/>
  <c r="G39" i="21" s="1"/>
  <c r="D38" i="21"/>
  <c r="E38" i="21" s="1"/>
  <c r="G38" i="21" s="1"/>
  <c r="D37" i="21"/>
  <c r="E37" i="21" s="1"/>
  <c r="G37" i="21" s="1"/>
  <c r="D36" i="21"/>
  <c r="E36" i="21" s="1"/>
  <c r="G36" i="21" s="1"/>
  <c r="D35" i="21"/>
  <c r="E35" i="21" s="1"/>
  <c r="G35" i="21" s="1"/>
  <c r="D34" i="21"/>
  <c r="E34" i="21" s="1"/>
  <c r="G34" i="21" s="1"/>
  <c r="D33" i="21"/>
  <c r="E33" i="21" s="1"/>
  <c r="G33" i="21" s="1"/>
  <c r="D32" i="21"/>
  <c r="E32" i="21" s="1"/>
  <c r="G32" i="21" s="1"/>
  <c r="D31" i="21"/>
  <c r="E31" i="21" s="1"/>
  <c r="G31" i="21" s="1"/>
  <c r="D30" i="21"/>
  <c r="E30" i="21" s="1"/>
  <c r="G30" i="21" s="1"/>
  <c r="D29" i="21"/>
  <c r="E29" i="21" s="1"/>
  <c r="G29" i="21" s="1"/>
  <c r="D28" i="21"/>
  <c r="E28" i="21" s="1"/>
  <c r="G28" i="21" s="1"/>
  <c r="D27" i="21"/>
  <c r="E27" i="21" s="1"/>
  <c r="G27" i="21" s="1"/>
  <c r="D26" i="21"/>
  <c r="E26" i="21" s="1"/>
  <c r="G26" i="21" s="1"/>
  <c r="D25" i="21"/>
  <c r="E25" i="21" s="1"/>
  <c r="G25" i="21" s="1"/>
  <c r="D24" i="21"/>
  <c r="E24" i="21" s="1"/>
  <c r="G24" i="21" s="1"/>
  <c r="D23" i="21"/>
  <c r="E23" i="21" s="1"/>
  <c r="G23" i="21" s="1"/>
  <c r="D22" i="21"/>
  <c r="E22" i="21" s="1"/>
  <c r="G22" i="21" s="1"/>
  <c r="D21" i="21"/>
  <c r="E21" i="21" s="1"/>
  <c r="G21" i="21" s="1"/>
  <c r="D20" i="21"/>
  <c r="E20" i="21" s="1"/>
  <c r="G20" i="21" s="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D12" i="21"/>
  <c r="E12" i="21" s="1"/>
  <c r="G12" i="21" s="1"/>
  <c r="D11" i="21"/>
  <c r="E11" i="21" s="1"/>
  <c r="G11" i="21" s="1"/>
  <c r="D10" i="21"/>
  <c r="E10" i="21" s="1"/>
  <c r="G10" i="21" s="1"/>
  <c r="D9" i="21"/>
  <c r="E9" i="21" s="1"/>
  <c r="G9" i="21" s="1"/>
  <c r="D8" i="21"/>
  <c r="E8" i="21" s="1"/>
  <c r="G8" i="21" s="1"/>
  <c r="D7" i="21"/>
  <c r="E7" i="21" s="1"/>
  <c r="G7" i="21" s="1"/>
  <c r="D6" i="21"/>
  <c r="E6" i="21" s="1"/>
  <c r="G6" i="21" s="1"/>
  <c r="C52" i="9"/>
  <c r="D52" i="9" s="1"/>
  <c r="E52" i="9" s="1"/>
  <c r="C28" i="14"/>
  <c r="C27" i="12"/>
  <c r="D27" i="12" s="1"/>
  <c r="E27" i="12" s="1"/>
  <c r="G27" i="12" s="1"/>
  <c r="C20" i="19"/>
  <c r="C90" i="6"/>
  <c r="C93" i="7"/>
  <c r="J93" i="7" s="1"/>
  <c r="B36" i="10"/>
  <c r="I93" i="10" s="1"/>
  <c r="J93" i="10" s="1"/>
  <c r="K93" i="10" s="1"/>
  <c r="M93" i="10" s="1"/>
  <c r="C92" i="2"/>
  <c r="D92" i="2" s="1"/>
  <c r="E92" i="2" s="1"/>
  <c r="G92" i="2" s="1"/>
  <c r="C12" i="20"/>
  <c r="D12" i="20" s="1"/>
  <c r="E12" i="20" s="1"/>
  <c r="G12" i="20" s="1"/>
  <c r="C51" i="9"/>
  <c r="D51" i="9" s="1"/>
  <c r="E51" i="9" s="1"/>
  <c r="C27" i="14"/>
  <c r="C26" i="12"/>
  <c r="D26" i="12" s="1"/>
  <c r="E26" i="12" s="1"/>
  <c r="G26" i="12" s="1"/>
  <c r="C19" i="19"/>
  <c r="C89" i="6"/>
  <c r="C92" i="7"/>
  <c r="B35" i="10"/>
  <c r="I92" i="10" s="1"/>
  <c r="J92" i="10" s="1"/>
  <c r="K92" i="10" s="1"/>
  <c r="M92" i="10" s="1"/>
  <c r="C91" i="2"/>
  <c r="D91" i="2" s="1"/>
  <c r="E91" i="2" s="1"/>
  <c r="G91" i="2" s="1"/>
  <c r="C11" i="20"/>
  <c r="D11" i="20" s="1"/>
  <c r="E11" i="20" s="1"/>
  <c r="G11" i="20" s="1"/>
  <c r="C50" i="9"/>
  <c r="D50" i="9" s="1"/>
  <c r="E50" i="9" s="1"/>
  <c r="C26" i="14"/>
  <c r="C25" i="12"/>
  <c r="D25" i="12" s="1"/>
  <c r="E25" i="12" s="1"/>
  <c r="G25" i="12" s="1"/>
  <c r="C18" i="19"/>
  <c r="C88" i="6"/>
  <c r="C91" i="7"/>
  <c r="B34" i="10"/>
  <c r="C34" i="10" s="1"/>
  <c r="D34" i="10" s="1"/>
  <c r="F34" i="10" s="1"/>
  <c r="C90" i="2"/>
  <c r="D90" i="2" s="1"/>
  <c r="E90" i="2" s="1"/>
  <c r="G90" i="2" s="1"/>
  <c r="C89" i="2"/>
  <c r="D97" i="7" l="1"/>
  <c r="E97" i="7" s="1"/>
  <c r="G97" i="7" s="1"/>
  <c r="I40" i="10"/>
  <c r="B98" i="10"/>
  <c r="C98" i="10" s="1"/>
  <c r="D98" i="10" s="1"/>
  <c r="F98" i="10" s="1"/>
  <c r="B96" i="10"/>
  <c r="C96" i="10" s="1"/>
  <c r="D96" i="10" s="1"/>
  <c r="F96" i="10" s="1"/>
  <c r="J98" i="7"/>
  <c r="K98" i="7" s="1"/>
  <c r="L98" i="7" s="1"/>
  <c r="N98" i="7" s="1"/>
  <c r="C41" i="10"/>
  <c r="D41" i="10" s="1"/>
  <c r="F41" i="10" s="1"/>
  <c r="I41" i="10"/>
  <c r="J41" i="10" s="1"/>
  <c r="K41" i="10" s="1"/>
  <c r="M41" i="10" s="1"/>
  <c r="I96" i="10"/>
  <c r="J96" i="10" s="1"/>
  <c r="K96" i="10" s="1"/>
  <c r="M96" i="10" s="1"/>
  <c r="C40" i="10"/>
  <c r="D40" i="10" s="1"/>
  <c r="F40" i="10" s="1"/>
  <c r="J40" i="10"/>
  <c r="K40" i="10" s="1"/>
  <c r="M40" i="10" s="1"/>
  <c r="B97" i="10"/>
  <c r="C97" i="10" s="1"/>
  <c r="D97" i="10" s="1"/>
  <c r="F97" i="10" s="1"/>
  <c r="I39" i="10"/>
  <c r="J39" i="10" s="1"/>
  <c r="K39" i="10" s="1"/>
  <c r="M39" i="10" s="1"/>
  <c r="I95" i="10"/>
  <c r="J95" i="10" s="1"/>
  <c r="K95" i="10" s="1"/>
  <c r="M95" i="10" s="1"/>
  <c r="B95" i="10"/>
  <c r="C95" i="10" s="1"/>
  <c r="D95" i="10" s="1"/>
  <c r="F95" i="10" s="1"/>
  <c r="C38" i="10"/>
  <c r="D38" i="10" s="1"/>
  <c r="F38" i="10" s="1"/>
  <c r="B94" i="10"/>
  <c r="C94" i="10" s="1"/>
  <c r="D94" i="10" s="1"/>
  <c r="F94" i="10" s="1"/>
  <c r="I37" i="10"/>
  <c r="J37" i="10" s="1"/>
  <c r="K37" i="10" s="1"/>
  <c r="M37" i="10" s="1"/>
  <c r="C37" i="10"/>
  <c r="D37" i="10" s="1"/>
  <c r="F37" i="10" s="1"/>
  <c r="B93" i="10"/>
  <c r="C93" i="10" s="1"/>
  <c r="D93" i="10" s="1"/>
  <c r="F93" i="10" s="1"/>
  <c r="I36" i="10"/>
  <c r="J36" i="10" s="1"/>
  <c r="K36" i="10" s="1"/>
  <c r="M36" i="10" s="1"/>
  <c r="C36" i="10"/>
  <c r="D36" i="10" s="1"/>
  <c r="F36" i="10" s="1"/>
  <c r="B91" i="10"/>
  <c r="C91" i="10" s="1"/>
  <c r="D91" i="10" s="1"/>
  <c r="F91" i="10" s="1"/>
  <c r="I34" i="10"/>
  <c r="J34" i="10" s="1"/>
  <c r="K34" i="10" s="1"/>
  <c r="M34" i="10" s="1"/>
  <c r="I91" i="10"/>
  <c r="J91" i="10" s="1"/>
  <c r="K91" i="10" s="1"/>
  <c r="M91" i="10" s="1"/>
  <c r="B92" i="10"/>
  <c r="C92" i="10" s="1"/>
  <c r="D92" i="10" s="1"/>
  <c r="F92" i="10" s="1"/>
  <c r="I35" i="10"/>
  <c r="J35" i="10" s="1"/>
  <c r="K35" i="10" s="1"/>
  <c r="M35" i="10" s="1"/>
  <c r="C35" i="10"/>
  <c r="D35" i="10" s="1"/>
  <c r="F35" i="10" s="1"/>
  <c r="C10" i="20"/>
  <c r="D10" i="20" s="1"/>
  <c r="E10" i="20" s="1"/>
  <c r="G10" i="20" s="1"/>
  <c r="C9" i="20"/>
  <c r="D9" i="20" s="1"/>
  <c r="E9" i="20" s="1"/>
  <c r="G9" i="20" s="1"/>
  <c r="C25" i="14"/>
  <c r="D25" i="14" s="1"/>
  <c r="E25" i="14" s="1"/>
  <c r="C49" i="9"/>
  <c r="D49" i="9"/>
  <c r="E49" i="9" s="1"/>
  <c r="C24" i="12"/>
  <c r="D24" i="12" s="1"/>
  <c r="E24" i="12" s="1"/>
  <c r="G24" i="12" s="1"/>
  <c r="C17" i="19"/>
  <c r="D17" i="19" s="1"/>
  <c r="E17" i="19" s="1"/>
  <c r="G17" i="19" s="1"/>
  <c r="C87" i="6"/>
  <c r="D87" i="6" s="1"/>
  <c r="E87" i="6" s="1"/>
  <c r="J90" i="7"/>
  <c r="K90" i="7" s="1"/>
  <c r="L90" i="7" s="1"/>
  <c r="C90" i="7"/>
  <c r="D90" i="7" s="1"/>
  <c r="E90" i="7" s="1"/>
  <c r="G90" i="7" s="1"/>
  <c r="B33" i="10"/>
  <c r="I33" i="10" s="1"/>
  <c r="J33" i="10" s="1"/>
  <c r="K33" i="10" s="1"/>
  <c r="M33" i="10" s="1"/>
  <c r="D89" i="2"/>
  <c r="E89" i="2" s="1"/>
  <c r="G89" i="2" s="1"/>
  <c r="C48" i="9"/>
  <c r="D48" i="9" s="1"/>
  <c r="E48" i="9" s="1"/>
  <c r="C24" i="14"/>
  <c r="D24" i="14" s="1"/>
  <c r="E24" i="14" s="1"/>
  <c r="D26" i="14"/>
  <c r="E26" i="14" s="1"/>
  <c r="D27" i="14"/>
  <c r="E27" i="14" s="1"/>
  <c r="D28" i="14"/>
  <c r="E28" i="14" s="1"/>
  <c r="D29" i="14"/>
  <c r="E29" i="14" s="1"/>
  <c r="C23" i="12"/>
  <c r="D23" i="12" s="1"/>
  <c r="E23" i="12" s="1"/>
  <c r="G23" i="12" s="1"/>
  <c r="C16" i="19"/>
  <c r="D16" i="19" s="1"/>
  <c r="E16" i="19" s="1"/>
  <c r="G16" i="19" s="1"/>
  <c r="D20" i="19"/>
  <c r="E20" i="19" s="1"/>
  <c r="G20" i="19" s="1"/>
  <c r="D21" i="19"/>
  <c r="E21" i="19" s="1"/>
  <c r="G21" i="19" s="1"/>
  <c r="D18" i="19"/>
  <c r="E18" i="19" s="1"/>
  <c r="G18" i="19" s="1"/>
  <c r="D19" i="19"/>
  <c r="E19" i="19" s="1"/>
  <c r="G19" i="19" s="1"/>
  <c r="C86" i="6"/>
  <c r="D86" i="6" s="1"/>
  <c r="E86" i="6" s="1"/>
  <c r="D88" i="6"/>
  <c r="E88" i="6" s="1"/>
  <c r="D92" i="6"/>
  <c r="E92" i="6" s="1"/>
  <c r="D93" i="6"/>
  <c r="E93" i="6" s="1"/>
  <c r="D89" i="6"/>
  <c r="E89" i="6" s="1"/>
  <c r="D90" i="6"/>
  <c r="E90" i="6" s="1"/>
  <c r="D91" i="6"/>
  <c r="E91" i="6" s="1"/>
  <c r="C89" i="7"/>
  <c r="D89" i="7" s="1"/>
  <c r="E89" i="7" s="1"/>
  <c r="G89" i="7" s="1"/>
  <c r="D91" i="7"/>
  <c r="E91" i="7" s="1"/>
  <c r="G91" i="7" s="1"/>
  <c r="D92" i="7"/>
  <c r="E92" i="7" s="1"/>
  <c r="G92" i="7" s="1"/>
  <c r="D93" i="7"/>
  <c r="E93" i="7" s="1"/>
  <c r="G93" i="7" s="1"/>
  <c r="D94" i="7"/>
  <c r="E94" i="7" s="1"/>
  <c r="G94" i="7" s="1"/>
  <c r="J95" i="7"/>
  <c r="K95" i="7" s="1"/>
  <c r="L95" i="7" s="1"/>
  <c r="D96" i="7"/>
  <c r="E96" i="7" s="1"/>
  <c r="G96" i="7" s="1"/>
  <c r="K93" i="7"/>
  <c r="L93" i="7" s="1"/>
  <c r="N93" i="7" s="1"/>
  <c r="B32" i="10"/>
  <c r="I89" i="10" s="1"/>
  <c r="J89" i="10" s="1"/>
  <c r="K89" i="10" s="1"/>
  <c r="M89" i="10" s="1"/>
  <c r="C88" i="2"/>
  <c r="D88" i="2" s="1"/>
  <c r="E88" i="2" s="1"/>
  <c r="G88" i="2" s="1"/>
  <c r="C8" i="20"/>
  <c r="D8" i="20" s="1"/>
  <c r="E8" i="20" s="1"/>
  <c r="G8" i="20" s="1"/>
  <c r="C47" i="9"/>
  <c r="D47" i="9" s="1"/>
  <c r="E47" i="9" s="1"/>
  <c r="C23" i="14"/>
  <c r="D23" i="14" s="1"/>
  <c r="E23" i="14" s="1"/>
  <c r="C22" i="12"/>
  <c r="D22" i="12" s="1"/>
  <c r="E22" i="12" s="1"/>
  <c r="G22" i="12" s="1"/>
  <c r="C15" i="19"/>
  <c r="D15" i="19" s="1"/>
  <c r="E15" i="19" s="1"/>
  <c r="G15" i="19" s="1"/>
  <c r="C85" i="6"/>
  <c r="D85" i="6" s="1"/>
  <c r="E85" i="6" s="1"/>
  <c r="C88" i="7"/>
  <c r="J88" i="7" s="1"/>
  <c r="K88" i="7" s="1"/>
  <c r="L88" i="7" s="1"/>
  <c r="N88" i="7" s="1"/>
  <c r="B31" i="10"/>
  <c r="C31" i="10" s="1"/>
  <c r="D31" i="10" s="1"/>
  <c r="F31" i="10" s="1"/>
  <c r="C6" i="20"/>
  <c r="D6" i="20" s="1"/>
  <c r="E6" i="20" s="1"/>
  <c r="G6" i="20" s="1"/>
  <c r="D8" i="2"/>
  <c r="C87" i="2"/>
  <c r="D87" i="2" s="1"/>
  <c r="E87" i="2" s="1"/>
  <c r="G87" i="2" s="1"/>
  <c r="C7" i="20"/>
  <c r="D7" i="20" s="1"/>
  <c r="E7" i="20" s="1"/>
  <c r="C22" i="14"/>
  <c r="D22" i="14" s="1"/>
  <c r="E22" i="14" s="1"/>
  <c r="C46" i="9"/>
  <c r="D46" i="9" s="1"/>
  <c r="E46" i="9" s="1"/>
  <c r="C21" i="12"/>
  <c r="D21" i="12" s="1"/>
  <c r="E21" i="12" s="1"/>
  <c r="G21" i="12" s="1"/>
  <c r="C14" i="19"/>
  <c r="D14" i="19" s="1"/>
  <c r="E14" i="19" s="1"/>
  <c r="G14" i="19" s="1"/>
  <c r="C84" i="6"/>
  <c r="D84" i="6" s="1"/>
  <c r="E84" i="6" s="1"/>
  <c r="C87" i="7"/>
  <c r="J87" i="7" s="1"/>
  <c r="K87" i="7" s="1"/>
  <c r="L87" i="7" s="1"/>
  <c r="N87" i="7" s="1"/>
  <c r="B30" i="10"/>
  <c r="I30" i="10" s="1"/>
  <c r="J30" i="10" s="1"/>
  <c r="K30" i="10" s="1"/>
  <c r="M30" i="10" s="1"/>
  <c r="C86" i="2"/>
  <c r="D86" i="2" s="1"/>
  <c r="E86" i="2" s="1"/>
  <c r="G86" i="2" s="1"/>
  <c r="C45" i="9"/>
  <c r="D45" i="9" s="1"/>
  <c r="E45" i="9" s="1"/>
  <c r="C21" i="14"/>
  <c r="D21" i="14" s="1"/>
  <c r="E21" i="14" s="1"/>
  <c r="C20" i="12"/>
  <c r="D20" i="12" s="1"/>
  <c r="E20" i="12" s="1"/>
  <c r="G20" i="12" s="1"/>
  <c r="C13" i="19"/>
  <c r="D13" i="19" s="1"/>
  <c r="E13" i="19" s="1"/>
  <c r="G13" i="19" s="1"/>
  <c r="C83" i="6"/>
  <c r="D83" i="6" s="1"/>
  <c r="E83" i="6" s="1"/>
  <c r="C86" i="7"/>
  <c r="D86" i="7" s="1"/>
  <c r="E86" i="7" s="1"/>
  <c r="G86" i="7" s="1"/>
  <c r="B29" i="10"/>
  <c r="I29" i="10" s="1"/>
  <c r="J29" i="10" s="1"/>
  <c r="K29" i="10" s="1"/>
  <c r="M29" i="10" s="1"/>
  <c r="C85" i="2"/>
  <c r="D85" i="2" s="1"/>
  <c r="E85" i="2" s="1"/>
  <c r="G85" i="2" s="1"/>
  <c r="C81" i="6"/>
  <c r="D81" i="6" s="1"/>
  <c r="C44" i="9"/>
  <c r="C20" i="14"/>
  <c r="C19" i="12"/>
  <c r="D19" i="12" s="1"/>
  <c r="E19" i="12" s="1"/>
  <c r="G19" i="12" s="1"/>
  <c r="C12" i="19"/>
  <c r="D12" i="19" s="1"/>
  <c r="E12" i="19" s="1"/>
  <c r="G12" i="19" s="1"/>
  <c r="C82" i="6"/>
  <c r="D82" i="6" s="1"/>
  <c r="E82" i="6" s="1"/>
  <c r="C85" i="7"/>
  <c r="D85" i="7" s="1"/>
  <c r="E85" i="7" s="1"/>
  <c r="G85" i="7" s="1"/>
  <c r="B28" i="10"/>
  <c r="C28" i="10" s="1"/>
  <c r="D28" i="10" s="1"/>
  <c r="F28" i="10" s="1"/>
  <c r="C84" i="2"/>
  <c r="D84" i="2" s="1"/>
  <c r="E84" i="2" s="1"/>
  <c r="G84" i="2" s="1"/>
  <c r="C83" i="2"/>
  <c r="C11" i="19"/>
  <c r="C10" i="19"/>
  <c r="C9" i="19"/>
  <c r="C8" i="19"/>
  <c r="B90" i="10" l="1"/>
  <c r="C90" i="10" s="1"/>
  <c r="D90" i="10" s="1"/>
  <c r="F90" i="10" s="1"/>
  <c r="I90" i="10"/>
  <c r="J90" i="10" s="1"/>
  <c r="K90" i="10" s="1"/>
  <c r="M90" i="10" s="1"/>
  <c r="C33" i="10"/>
  <c r="D33" i="10" s="1"/>
  <c r="F33" i="10" s="1"/>
  <c r="B89" i="10"/>
  <c r="C89" i="10" s="1"/>
  <c r="D89" i="10" s="1"/>
  <c r="F89" i="10" s="1"/>
  <c r="I32" i="10"/>
  <c r="J32" i="10" s="1"/>
  <c r="K32" i="10" s="1"/>
  <c r="M32" i="10" s="1"/>
  <c r="J92" i="7"/>
  <c r="K92" i="7" s="1"/>
  <c r="L92" i="7" s="1"/>
  <c r="N92" i="7" s="1"/>
  <c r="J91" i="7"/>
  <c r="K91" i="7" s="1"/>
  <c r="L91" i="7" s="1"/>
  <c r="N91" i="7" s="1"/>
  <c r="D95" i="7"/>
  <c r="E95" i="7" s="1"/>
  <c r="G95" i="7" s="1"/>
  <c r="J94" i="7"/>
  <c r="K94" i="7" s="1"/>
  <c r="L94" i="7" s="1"/>
  <c r="N94" i="7" s="1"/>
  <c r="J96" i="7"/>
  <c r="K96" i="7" s="1"/>
  <c r="L96" i="7" s="1"/>
  <c r="N96" i="7" s="1"/>
  <c r="D88" i="7"/>
  <c r="E88" i="7" s="1"/>
  <c r="G88" i="7" s="1"/>
  <c r="J89" i="7"/>
  <c r="K89" i="7" s="1"/>
  <c r="L89" i="7" s="1"/>
  <c r="N89" i="7" s="1"/>
  <c r="N95" i="7"/>
  <c r="N90" i="7"/>
  <c r="J86" i="7"/>
  <c r="K86" i="7" s="1"/>
  <c r="L86" i="7" s="1"/>
  <c r="N86" i="7" s="1"/>
  <c r="C32" i="10"/>
  <c r="D32" i="10" s="1"/>
  <c r="F32" i="10" s="1"/>
  <c r="D44" i="9"/>
  <c r="E44" i="9" s="1"/>
  <c r="I31" i="10"/>
  <c r="J31" i="10" s="1"/>
  <c r="K31" i="10" s="1"/>
  <c r="M31" i="10" s="1"/>
  <c r="B88" i="10"/>
  <c r="C88" i="10" s="1"/>
  <c r="D88" i="10" s="1"/>
  <c r="F88" i="10" s="1"/>
  <c r="I88" i="10"/>
  <c r="J88" i="10" s="1"/>
  <c r="K88" i="10" s="1"/>
  <c r="M88" i="10" s="1"/>
  <c r="I87" i="10"/>
  <c r="J87" i="10" s="1"/>
  <c r="K87" i="10" s="1"/>
  <c r="M87" i="10" s="1"/>
  <c r="G7" i="20"/>
  <c r="D87" i="7"/>
  <c r="E87" i="7" s="1"/>
  <c r="G87" i="7" s="1"/>
  <c r="B87" i="10"/>
  <c r="C87" i="10" s="1"/>
  <c r="D87" i="10" s="1"/>
  <c r="F87" i="10" s="1"/>
  <c r="C30" i="10"/>
  <c r="D30" i="10" s="1"/>
  <c r="F30" i="10" s="1"/>
  <c r="D20" i="14"/>
  <c r="E20" i="14" s="1"/>
  <c r="J85" i="7"/>
  <c r="K85" i="7" s="1"/>
  <c r="L85" i="7" s="1"/>
  <c r="N85" i="7" s="1"/>
  <c r="B86" i="10"/>
  <c r="C86" i="10" s="1"/>
  <c r="D86" i="10" s="1"/>
  <c r="F86" i="10" s="1"/>
  <c r="I86" i="10"/>
  <c r="J86" i="10" s="1"/>
  <c r="K86" i="10" s="1"/>
  <c r="M86" i="10" s="1"/>
  <c r="C29" i="10"/>
  <c r="D29" i="10" s="1"/>
  <c r="F29" i="10" s="1"/>
  <c r="B85" i="10"/>
  <c r="C85" i="10" s="1"/>
  <c r="D85" i="10" s="1"/>
  <c r="F85" i="10" s="1"/>
  <c r="I28" i="10"/>
  <c r="J28" i="10" s="1"/>
  <c r="K28" i="10" s="1"/>
  <c r="M28" i="10" s="1"/>
  <c r="I85" i="10"/>
  <c r="J85" i="10" s="1"/>
  <c r="K85" i="10" s="1"/>
  <c r="M85" i="10" s="1"/>
  <c r="C11" i="18"/>
  <c r="D11" i="18" s="1"/>
  <c r="E11" i="18" s="1"/>
  <c r="G11" i="18" s="1"/>
  <c r="C10" i="18"/>
  <c r="D10" i="18" s="1"/>
  <c r="E10" i="18" s="1"/>
  <c r="G10" i="18" s="1"/>
  <c r="C9" i="18"/>
  <c r="D9" i="18" s="1"/>
  <c r="E9" i="18" s="1"/>
  <c r="G9" i="18" s="1"/>
  <c r="C8" i="18"/>
  <c r="D8" i="18" s="1"/>
  <c r="E8" i="18" s="1"/>
  <c r="G8" i="18" s="1"/>
  <c r="C7" i="18"/>
  <c r="D7" i="18" s="1"/>
  <c r="E7" i="18" s="1"/>
  <c r="G7" i="18" s="1"/>
  <c r="C6" i="18"/>
  <c r="D6" i="18" s="1"/>
  <c r="E6" i="18" s="1"/>
  <c r="G6" i="18" s="1"/>
  <c r="D8" i="19" l="1"/>
  <c r="E8" i="19" s="1"/>
  <c r="G8" i="19" s="1"/>
  <c r="D11" i="19"/>
  <c r="D9" i="19"/>
  <c r="E9" i="19" s="1"/>
  <c r="G9" i="19" s="1"/>
  <c r="D10" i="19"/>
  <c r="E10" i="19" s="1"/>
  <c r="G10" i="19" s="1"/>
  <c r="E11" i="19" l="1"/>
  <c r="G11" i="19" s="1"/>
  <c r="C19" i="14" l="1"/>
  <c r="D19" i="14" s="1"/>
  <c r="E19" i="14" s="1"/>
  <c r="C18" i="14"/>
  <c r="D18" i="14" s="1"/>
  <c r="E18" i="14" s="1"/>
  <c r="C17" i="14"/>
  <c r="D17" i="14" s="1"/>
  <c r="E17" i="14" s="1"/>
  <c r="C16" i="14"/>
  <c r="D16" i="14" s="1"/>
  <c r="E16" i="14" s="1"/>
  <c r="C15" i="14"/>
  <c r="D15" i="14" s="1"/>
  <c r="E15" i="14" s="1"/>
  <c r="C14" i="14"/>
  <c r="D14" i="14" s="1"/>
  <c r="E14" i="14" s="1"/>
  <c r="C13" i="14"/>
  <c r="D13" i="14" s="1"/>
  <c r="E13" i="14" s="1"/>
  <c r="C12" i="14"/>
  <c r="C11" i="14"/>
  <c r="C10" i="14"/>
  <c r="C9" i="14"/>
  <c r="D9" i="14" s="1"/>
  <c r="E9" i="14" s="1"/>
  <c r="D11" i="14" l="1"/>
  <c r="E11" i="14" s="1"/>
  <c r="D12" i="14"/>
  <c r="E12" i="14" s="1"/>
  <c r="D10" i="14"/>
  <c r="E10" i="14" s="1"/>
  <c r="C18" i="12"/>
  <c r="D18" i="12" s="1"/>
  <c r="E18" i="12" s="1"/>
  <c r="G18" i="12" s="1"/>
  <c r="C17" i="12"/>
  <c r="D17" i="12" s="1"/>
  <c r="E17" i="12" s="1"/>
  <c r="G17" i="12" s="1"/>
  <c r="C16" i="12"/>
  <c r="D16" i="12" s="1"/>
  <c r="E16" i="12" s="1"/>
  <c r="G16" i="12" s="1"/>
  <c r="C15" i="12"/>
  <c r="D15" i="12" s="1"/>
  <c r="E15" i="12" s="1"/>
  <c r="G15" i="12" s="1"/>
  <c r="C14" i="12"/>
  <c r="D14" i="12" s="1"/>
  <c r="E14" i="12" s="1"/>
  <c r="G14" i="12" s="1"/>
  <c r="C13" i="12"/>
  <c r="D13" i="12" s="1"/>
  <c r="E13" i="12" s="1"/>
  <c r="G13" i="12" s="1"/>
  <c r="C12" i="12"/>
  <c r="D12" i="12" s="1"/>
  <c r="E12" i="12" s="1"/>
  <c r="G12" i="12" s="1"/>
  <c r="C11" i="12"/>
  <c r="D11" i="12" s="1"/>
  <c r="E11" i="12" s="1"/>
  <c r="G11" i="12" s="1"/>
  <c r="C10" i="12"/>
  <c r="D10" i="12" s="1"/>
  <c r="E10" i="12" s="1"/>
  <c r="G10" i="12" s="1"/>
  <c r="C9" i="12"/>
  <c r="D9" i="12" s="1"/>
  <c r="E9" i="12" s="1"/>
  <c r="G9" i="12" s="1"/>
  <c r="C8" i="12"/>
  <c r="D8" i="12" s="1"/>
  <c r="E8" i="12" s="1"/>
  <c r="G8" i="12" s="1"/>
  <c r="C80" i="6"/>
  <c r="C79" i="6"/>
  <c r="C78" i="6"/>
  <c r="C77" i="6"/>
  <c r="C76" i="6"/>
  <c r="C75" i="6"/>
  <c r="C74" i="6"/>
  <c r="C73" i="6"/>
  <c r="C72" i="6"/>
  <c r="C71" i="6"/>
  <c r="C70" i="6"/>
  <c r="C69" i="6"/>
  <c r="B27" i="10"/>
  <c r="I27" i="10" s="1"/>
  <c r="B26" i="10"/>
  <c r="I26" i="10" s="1"/>
  <c r="B25" i="10"/>
  <c r="I25" i="10" s="1"/>
  <c r="B24" i="10"/>
  <c r="I24" i="10" s="1"/>
  <c r="B23" i="10"/>
  <c r="I23" i="10" s="1"/>
  <c r="B22" i="10"/>
  <c r="I22" i="10" s="1"/>
  <c r="B21" i="10"/>
  <c r="I21" i="10" s="1"/>
  <c r="B20" i="10"/>
  <c r="I20" i="10" s="1"/>
  <c r="B19" i="10"/>
  <c r="I19" i="10" s="1"/>
  <c r="B18" i="10"/>
  <c r="I18" i="10" s="1"/>
  <c r="B17" i="10"/>
  <c r="I17" i="10" s="1"/>
  <c r="B16" i="10"/>
  <c r="I16" i="10" s="1"/>
  <c r="B15" i="10"/>
  <c r="I15" i="10" s="1"/>
  <c r="D71" i="7" l="1"/>
  <c r="C16" i="10" l="1"/>
  <c r="D16" i="10" s="1"/>
  <c r="I84" i="10" l="1"/>
  <c r="J84" i="10" s="1"/>
  <c r="K84" i="10" s="1"/>
  <c r="M84" i="10" s="1"/>
  <c r="J26" i="10"/>
  <c r="K26" i="10" s="1"/>
  <c r="M26" i="10" s="1"/>
  <c r="B82" i="10"/>
  <c r="C82" i="10" s="1"/>
  <c r="D82" i="10" s="1"/>
  <c r="F82" i="10" s="1"/>
  <c r="J24" i="10"/>
  <c r="K24" i="10" s="1"/>
  <c r="M24" i="10" s="1"/>
  <c r="I79" i="10"/>
  <c r="J79" i="10" s="1"/>
  <c r="K79" i="10" s="1"/>
  <c r="M79" i="10" s="1"/>
  <c r="B78" i="10"/>
  <c r="C78" i="10" s="1"/>
  <c r="D78" i="10" s="1"/>
  <c r="F78" i="10" s="1"/>
  <c r="I76" i="10"/>
  <c r="J76" i="10" s="1"/>
  <c r="K76" i="10" s="1"/>
  <c r="M76" i="10" s="1"/>
  <c r="I75" i="10"/>
  <c r="J75" i="10" s="1"/>
  <c r="K75" i="10" s="1"/>
  <c r="M75" i="10" s="1"/>
  <c r="I74" i="10"/>
  <c r="J74" i="10" s="1"/>
  <c r="K74" i="10" s="1"/>
  <c r="M74" i="10" s="1"/>
  <c r="I77" i="10"/>
  <c r="J77" i="10" s="1"/>
  <c r="K77" i="10" s="1"/>
  <c r="M77" i="10" s="1"/>
  <c r="J20" i="10"/>
  <c r="K20" i="10" s="1"/>
  <c r="M20" i="10" s="1"/>
  <c r="I73" i="10"/>
  <c r="J73" i="10" s="1"/>
  <c r="K73" i="10" s="1"/>
  <c r="M73" i="10" s="1"/>
  <c r="I80" i="10"/>
  <c r="J80" i="10" s="1"/>
  <c r="K80" i="10" s="1"/>
  <c r="M80" i="10" s="1"/>
  <c r="B76" i="10"/>
  <c r="C76" i="10" s="1"/>
  <c r="D76" i="10" s="1"/>
  <c r="F76" i="10" s="1"/>
  <c r="B79" i="10"/>
  <c r="C79" i="10" s="1"/>
  <c r="D79" i="10" s="1"/>
  <c r="F79" i="10" s="1"/>
  <c r="B80" i="10"/>
  <c r="C80" i="10" s="1"/>
  <c r="D80" i="10" s="1"/>
  <c r="F80" i="10" s="1"/>
  <c r="B83" i="10"/>
  <c r="C83" i="10" s="1"/>
  <c r="D83" i="10" s="1"/>
  <c r="F83" i="10" s="1"/>
  <c r="B84" i="10"/>
  <c r="C84" i="10" s="1"/>
  <c r="D84" i="10" s="1"/>
  <c r="F84" i="10" s="1"/>
  <c r="J23" i="10"/>
  <c r="K23" i="10" s="1"/>
  <c r="M23" i="10" s="1"/>
  <c r="J27" i="10"/>
  <c r="K27" i="10" s="1"/>
  <c r="M27" i="10" s="1"/>
  <c r="C19" i="10"/>
  <c r="D19" i="10" s="1"/>
  <c r="F19" i="10" s="1"/>
  <c r="C21" i="10"/>
  <c r="D21" i="10" s="1"/>
  <c r="F21" i="10" s="1"/>
  <c r="C23" i="10"/>
  <c r="D23" i="10" s="1"/>
  <c r="F23" i="10" s="1"/>
  <c r="C27" i="10"/>
  <c r="D27" i="10" s="1"/>
  <c r="F27" i="10" s="1"/>
  <c r="I68" i="10"/>
  <c r="J68" i="10" s="1"/>
  <c r="K68" i="10" s="1"/>
  <c r="M68" i="10" s="1"/>
  <c r="I69" i="10"/>
  <c r="J69" i="10" s="1"/>
  <c r="K69" i="10" s="1"/>
  <c r="M69" i="10" s="1"/>
  <c r="I70" i="10"/>
  <c r="J70" i="10" s="1"/>
  <c r="K70" i="10" s="1"/>
  <c r="M70" i="10" s="1"/>
  <c r="I71" i="10"/>
  <c r="J71" i="10" s="1"/>
  <c r="K71" i="10" s="1"/>
  <c r="M71" i="10" s="1"/>
  <c r="I72" i="10"/>
  <c r="J72" i="10" s="1"/>
  <c r="K72" i="10" s="1"/>
  <c r="M72" i="10" s="1"/>
  <c r="I67" i="10"/>
  <c r="J67" i="10" s="1"/>
  <c r="K67" i="10" s="1"/>
  <c r="M67" i="10" s="1"/>
  <c r="B68" i="10"/>
  <c r="C68" i="10" s="1"/>
  <c r="D68" i="10" s="1"/>
  <c r="F68" i="10" s="1"/>
  <c r="B69" i="10"/>
  <c r="C69" i="10" s="1"/>
  <c r="D69" i="10" s="1"/>
  <c r="F69" i="10" s="1"/>
  <c r="B70" i="10"/>
  <c r="C70" i="10" s="1"/>
  <c r="D70" i="10" s="1"/>
  <c r="F70" i="10" s="1"/>
  <c r="B71" i="10"/>
  <c r="C71" i="10" s="1"/>
  <c r="D71" i="10" s="1"/>
  <c r="F71" i="10" s="1"/>
  <c r="B72" i="10"/>
  <c r="C72" i="10" s="1"/>
  <c r="D72" i="10" s="1"/>
  <c r="F72" i="10" s="1"/>
  <c r="B74" i="10"/>
  <c r="C74" i="10" s="1"/>
  <c r="D74" i="10" s="1"/>
  <c r="F74" i="10" s="1"/>
  <c r="B67" i="10"/>
  <c r="C67" i="10" s="1"/>
  <c r="D67" i="10" s="1"/>
  <c r="F67" i="10" s="1"/>
  <c r="I11" i="10"/>
  <c r="J11" i="10" s="1"/>
  <c r="K11" i="10" s="1"/>
  <c r="M11" i="10" s="1"/>
  <c r="I12" i="10"/>
  <c r="J12" i="10" s="1"/>
  <c r="K12" i="10" s="1"/>
  <c r="M12" i="10" s="1"/>
  <c r="I13" i="10"/>
  <c r="J13" i="10" s="1"/>
  <c r="K13" i="10" s="1"/>
  <c r="M13" i="10" s="1"/>
  <c r="I14" i="10"/>
  <c r="J14" i="10" s="1"/>
  <c r="K14" i="10" s="1"/>
  <c r="M14" i="10" s="1"/>
  <c r="I10" i="10"/>
  <c r="J10" i="10" s="1"/>
  <c r="K10" i="10" s="1"/>
  <c r="M10" i="10" s="1"/>
  <c r="J66" i="10"/>
  <c r="K66" i="10" s="1"/>
  <c r="M66" i="10" s="1"/>
  <c r="C66" i="10"/>
  <c r="D66" i="10" s="1"/>
  <c r="F66" i="10" s="1"/>
  <c r="J65" i="10"/>
  <c r="K65" i="10" s="1"/>
  <c r="M65" i="10" s="1"/>
  <c r="C65" i="10"/>
  <c r="D65" i="10" s="1"/>
  <c r="F65" i="10" s="1"/>
  <c r="J64" i="10"/>
  <c r="K64" i="10" s="1"/>
  <c r="M64" i="10" s="1"/>
  <c r="C64" i="10"/>
  <c r="D64" i="10" s="1"/>
  <c r="F64" i="10" s="1"/>
  <c r="J63" i="10"/>
  <c r="K63" i="10" s="1"/>
  <c r="M63" i="10" s="1"/>
  <c r="C63" i="10"/>
  <c r="D63" i="10" s="1"/>
  <c r="F63" i="10" s="1"/>
  <c r="J62" i="10"/>
  <c r="K62" i="10" s="1"/>
  <c r="M62" i="10" s="1"/>
  <c r="C62" i="10"/>
  <c r="D62" i="10" s="1"/>
  <c r="F62" i="10" s="1"/>
  <c r="F16" i="10"/>
  <c r="J15" i="10"/>
  <c r="K15" i="10" s="1"/>
  <c r="M15" i="10" s="1"/>
  <c r="C15" i="10"/>
  <c r="D15" i="10" s="1"/>
  <c r="F15" i="10" s="1"/>
  <c r="C14" i="10"/>
  <c r="D14" i="10" s="1"/>
  <c r="F14" i="10" s="1"/>
  <c r="C13" i="10"/>
  <c r="D13" i="10" s="1"/>
  <c r="F13" i="10" s="1"/>
  <c r="C12" i="10"/>
  <c r="D12" i="10" s="1"/>
  <c r="F12" i="10" s="1"/>
  <c r="C11" i="10"/>
  <c r="D11" i="10" s="1"/>
  <c r="F11" i="10" s="1"/>
  <c r="C10" i="10"/>
  <c r="D10" i="10" s="1"/>
  <c r="F10" i="10" s="1"/>
  <c r="J9" i="10"/>
  <c r="K9" i="10" s="1"/>
  <c r="M9" i="10" s="1"/>
  <c r="C9" i="10"/>
  <c r="D9" i="10" s="1"/>
  <c r="F9" i="10" s="1"/>
  <c r="J8" i="10"/>
  <c r="K8" i="10" s="1"/>
  <c r="M8" i="10" s="1"/>
  <c r="C8" i="10"/>
  <c r="D8" i="10" s="1"/>
  <c r="F8" i="10" s="1"/>
  <c r="J7" i="10"/>
  <c r="K7" i="10" s="1"/>
  <c r="M7" i="10" s="1"/>
  <c r="C7" i="10"/>
  <c r="D7" i="10" s="1"/>
  <c r="F7" i="10" s="1"/>
  <c r="J6" i="10"/>
  <c r="K6" i="10" s="1"/>
  <c r="M6" i="10" s="1"/>
  <c r="C6" i="10"/>
  <c r="D6" i="10" s="1"/>
  <c r="F6" i="10" s="1"/>
  <c r="J5" i="10"/>
  <c r="K5" i="10" s="1"/>
  <c r="M5" i="10" s="1"/>
  <c r="C5" i="10"/>
  <c r="D5" i="10" s="1"/>
  <c r="F5" i="10" s="1"/>
  <c r="C43" i="9"/>
  <c r="D43" i="9" s="1"/>
  <c r="E43" i="9" s="1"/>
  <c r="C42" i="9"/>
  <c r="D42" i="9" s="1"/>
  <c r="E42" i="9" s="1"/>
  <c r="C41" i="9"/>
  <c r="D41" i="9" s="1"/>
  <c r="E41" i="9" s="1"/>
  <c r="C40" i="9"/>
  <c r="D40" i="9" s="1"/>
  <c r="E40" i="9" s="1"/>
  <c r="C39" i="9"/>
  <c r="D39" i="9" s="1"/>
  <c r="E39" i="9" s="1"/>
  <c r="C38" i="9"/>
  <c r="D38" i="9" s="1"/>
  <c r="E38" i="9" s="1"/>
  <c r="C37" i="9"/>
  <c r="D37" i="9" s="1"/>
  <c r="E37" i="9" s="1"/>
  <c r="C36" i="9"/>
  <c r="D36" i="9" s="1"/>
  <c r="E36" i="9" s="1"/>
  <c r="C35" i="9"/>
  <c r="D35" i="9" s="1"/>
  <c r="E35" i="9" s="1"/>
  <c r="C34" i="9"/>
  <c r="D34" i="9" s="1"/>
  <c r="E34" i="9" s="1"/>
  <c r="C33" i="9"/>
  <c r="D33" i="9" s="1"/>
  <c r="E33" i="9" s="1"/>
  <c r="C32" i="9"/>
  <c r="D32" i="9" s="1"/>
  <c r="E32" i="9" s="1"/>
  <c r="C31" i="9"/>
  <c r="D31" i="9" s="1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D7" i="9"/>
  <c r="E7" i="9" s="1"/>
  <c r="C84" i="7"/>
  <c r="C83" i="7"/>
  <c r="J83" i="7" s="1"/>
  <c r="K83" i="7" s="1"/>
  <c r="L83" i="7" s="1"/>
  <c r="N83" i="7" s="1"/>
  <c r="C82" i="7"/>
  <c r="C81" i="7"/>
  <c r="C80" i="7"/>
  <c r="C79" i="7"/>
  <c r="C78" i="7"/>
  <c r="C77" i="7"/>
  <c r="C76" i="7"/>
  <c r="C75" i="7"/>
  <c r="J75" i="7" s="1"/>
  <c r="K75" i="7" s="1"/>
  <c r="L75" i="7" s="1"/>
  <c r="N75" i="7" s="1"/>
  <c r="C74" i="7"/>
  <c r="C73" i="7"/>
  <c r="C72" i="7"/>
  <c r="J72" i="7" s="1"/>
  <c r="K72" i="7" s="1"/>
  <c r="L72" i="7" s="1"/>
  <c r="N72" i="7" s="1"/>
  <c r="K24" i="7"/>
  <c r="L24" i="7" s="1"/>
  <c r="N24" i="7" s="1"/>
  <c r="K25" i="7"/>
  <c r="L25" i="7" s="1"/>
  <c r="N25" i="7" s="1"/>
  <c r="K26" i="7"/>
  <c r="L26" i="7" s="1"/>
  <c r="N26" i="7" s="1"/>
  <c r="K27" i="7"/>
  <c r="L27" i="7" s="1"/>
  <c r="K28" i="7"/>
  <c r="L28" i="7" s="1"/>
  <c r="N28" i="7" s="1"/>
  <c r="K29" i="7"/>
  <c r="L29" i="7" s="1"/>
  <c r="N29" i="7" s="1"/>
  <c r="K30" i="7"/>
  <c r="L30" i="7" s="1"/>
  <c r="N30" i="7" s="1"/>
  <c r="K31" i="7"/>
  <c r="L31" i="7" s="1"/>
  <c r="K32" i="7"/>
  <c r="L32" i="7" s="1"/>
  <c r="N32" i="7" s="1"/>
  <c r="K33" i="7"/>
  <c r="L33" i="7" s="1"/>
  <c r="N33" i="7" s="1"/>
  <c r="K34" i="7"/>
  <c r="L34" i="7" s="1"/>
  <c r="N34" i="7" s="1"/>
  <c r="K35" i="7"/>
  <c r="L35" i="7" s="1"/>
  <c r="K36" i="7"/>
  <c r="L36" i="7" s="1"/>
  <c r="N36" i="7" s="1"/>
  <c r="K37" i="7"/>
  <c r="L37" i="7" s="1"/>
  <c r="N37" i="7" s="1"/>
  <c r="K38" i="7"/>
  <c r="L38" i="7" s="1"/>
  <c r="N38" i="7" s="1"/>
  <c r="K39" i="7"/>
  <c r="L39" i="7" s="1"/>
  <c r="K40" i="7"/>
  <c r="L40" i="7" s="1"/>
  <c r="N40" i="7" s="1"/>
  <c r="K41" i="7"/>
  <c r="L41" i="7" s="1"/>
  <c r="N41" i="7" s="1"/>
  <c r="K42" i="7"/>
  <c r="L42" i="7" s="1"/>
  <c r="N42" i="7" s="1"/>
  <c r="K43" i="7"/>
  <c r="L43" i="7" s="1"/>
  <c r="K44" i="7"/>
  <c r="L44" i="7" s="1"/>
  <c r="N44" i="7" s="1"/>
  <c r="K45" i="7"/>
  <c r="L45" i="7" s="1"/>
  <c r="N45" i="7" s="1"/>
  <c r="K46" i="7"/>
  <c r="L46" i="7" s="1"/>
  <c r="N46" i="7" s="1"/>
  <c r="K47" i="7"/>
  <c r="L47" i="7" s="1"/>
  <c r="K48" i="7"/>
  <c r="L48" i="7" s="1"/>
  <c r="N48" i="7" s="1"/>
  <c r="K49" i="7"/>
  <c r="L49" i="7" s="1"/>
  <c r="N49" i="7" s="1"/>
  <c r="K50" i="7"/>
  <c r="L50" i="7" s="1"/>
  <c r="N50" i="7" s="1"/>
  <c r="K51" i="7"/>
  <c r="L51" i="7" s="1"/>
  <c r="K52" i="7"/>
  <c r="L52" i="7" s="1"/>
  <c r="N52" i="7" s="1"/>
  <c r="K53" i="7"/>
  <c r="L53" i="7" s="1"/>
  <c r="N53" i="7" s="1"/>
  <c r="K54" i="7"/>
  <c r="L54" i="7" s="1"/>
  <c r="N54" i="7" s="1"/>
  <c r="K55" i="7"/>
  <c r="L55" i="7" s="1"/>
  <c r="K56" i="7"/>
  <c r="L56" i="7" s="1"/>
  <c r="N56" i="7" s="1"/>
  <c r="K57" i="7"/>
  <c r="L57" i="7" s="1"/>
  <c r="N57" i="7" s="1"/>
  <c r="K58" i="7"/>
  <c r="L58" i="7" s="1"/>
  <c r="N58" i="7" s="1"/>
  <c r="K59" i="7"/>
  <c r="L59" i="7" s="1"/>
  <c r="K60" i="7"/>
  <c r="L60" i="7" s="1"/>
  <c r="N60" i="7" s="1"/>
  <c r="K61" i="7"/>
  <c r="L61" i="7" s="1"/>
  <c r="N61" i="7" s="1"/>
  <c r="K62" i="7"/>
  <c r="L62" i="7" s="1"/>
  <c r="N62" i="7" s="1"/>
  <c r="K63" i="7"/>
  <c r="L63" i="7" s="1"/>
  <c r="K64" i="7"/>
  <c r="L64" i="7" s="1"/>
  <c r="N64" i="7" s="1"/>
  <c r="K65" i="7"/>
  <c r="L65" i="7" s="1"/>
  <c r="N65" i="7" s="1"/>
  <c r="K66" i="7"/>
  <c r="L66" i="7" s="1"/>
  <c r="N66" i="7" s="1"/>
  <c r="K67" i="7"/>
  <c r="L67" i="7" s="1"/>
  <c r="K68" i="7"/>
  <c r="L68" i="7" s="1"/>
  <c r="N68" i="7" s="1"/>
  <c r="K69" i="7"/>
  <c r="L69" i="7" s="1"/>
  <c r="N69" i="7" s="1"/>
  <c r="K70" i="7"/>
  <c r="L70" i="7" s="1"/>
  <c r="N70" i="7" s="1"/>
  <c r="K71" i="7"/>
  <c r="L71" i="7" s="1"/>
  <c r="K23" i="7"/>
  <c r="L23" i="7" s="1"/>
  <c r="N23" i="7" s="1"/>
  <c r="E71" i="7"/>
  <c r="G71" i="7" s="1"/>
  <c r="D70" i="7"/>
  <c r="E70" i="7" s="1"/>
  <c r="G70" i="7" s="1"/>
  <c r="D69" i="7"/>
  <c r="E69" i="7" s="1"/>
  <c r="G69" i="7" s="1"/>
  <c r="D68" i="7"/>
  <c r="E68" i="7" s="1"/>
  <c r="G68" i="7" s="1"/>
  <c r="D67" i="7"/>
  <c r="E67" i="7" s="1"/>
  <c r="G67" i="7" s="1"/>
  <c r="D66" i="7"/>
  <c r="E66" i="7" s="1"/>
  <c r="G66" i="7" s="1"/>
  <c r="D65" i="7"/>
  <c r="E65" i="7" s="1"/>
  <c r="G65" i="7" s="1"/>
  <c r="D64" i="7"/>
  <c r="E64" i="7" s="1"/>
  <c r="G64" i="7" s="1"/>
  <c r="D63" i="7"/>
  <c r="E63" i="7" s="1"/>
  <c r="G63" i="7" s="1"/>
  <c r="D62" i="7"/>
  <c r="E62" i="7" s="1"/>
  <c r="G62" i="7" s="1"/>
  <c r="D61" i="7"/>
  <c r="E61" i="7" s="1"/>
  <c r="G61" i="7" s="1"/>
  <c r="D60" i="7"/>
  <c r="E60" i="7" s="1"/>
  <c r="G60" i="7" s="1"/>
  <c r="D59" i="7"/>
  <c r="E59" i="7" s="1"/>
  <c r="G59" i="7" s="1"/>
  <c r="D58" i="7"/>
  <c r="E58" i="7" s="1"/>
  <c r="G58" i="7" s="1"/>
  <c r="D57" i="7"/>
  <c r="E57" i="7" s="1"/>
  <c r="G57" i="7" s="1"/>
  <c r="D56" i="7"/>
  <c r="E56" i="7" s="1"/>
  <c r="G56" i="7" s="1"/>
  <c r="D55" i="7"/>
  <c r="E55" i="7" s="1"/>
  <c r="G55" i="7" s="1"/>
  <c r="D54" i="7"/>
  <c r="E54" i="7" s="1"/>
  <c r="G54" i="7" s="1"/>
  <c r="D53" i="7"/>
  <c r="E53" i="7" s="1"/>
  <c r="G53" i="7" s="1"/>
  <c r="D52" i="7"/>
  <c r="E52" i="7" s="1"/>
  <c r="G52" i="7" s="1"/>
  <c r="D51" i="7"/>
  <c r="E51" i="7" s="1"/>
  <c r="G51" i="7" s="1"/>
  <c r="D50" i="7"/>
  <c r="E50" i="7" s="1"/>
  <c r="G50" i="7" s="1"/>
  <c r="D49" i="7"/>
  <c r="E49" i="7" s="1"/>
  <c r="G49" i="7" s="1"/>
  <c r="D48" i="7"/>
  <c r="E48" i="7" s="1"/>
  <c r="G48" i="7" s="1"/>
  <c r="D47" i="7"/>
  <c r="E47" i="7" s="1"/>
  <c r="G47" i="7" s="1"/>
  <c r="D46" i="7"/>
  <c r="E46" i="7" s="1"/>
  <c r="G46" i="7" s="1"/>
  <c r="D45" i="7"/>
  <c r="E45" i="7" s="1"/>
  <c r="G45" i="7" s="1"/>
  <c r="D44" i="7"/>
  <c r="E44" i="7" s="1"/>
  <c r="G44" i="7" s="1"/>
  <c r="D43" i="7"/>
  <c r="E43" i="7" s="1"/>
  <c r="G43" i="7" s="1"/>
  <c r="D42" i="7"/>
  <c r="E42" i="7" s="1"/>
  <c r="G42" i="7" s="1"/>
  <c r="D41" i="7"/>
  <c r="E41" i="7" s="1"/>
  <c r="G41" i="7" s="1"/>
  <c r="D40" i="7"/>
  <c r="E40" i="7" s="1"/>
  <c r="G40" i="7" s="1"/>
  <c r="D39" i="7"/>
  <c r="E39" i="7" s="1"/>
  <c r="G39" i="7" s="1"/>
  <c r="D38" i="7"/>
  <c r="E38" i="7" s="1"/>
  <c r="G38" i="7" s="1"/>
  <c r="D37" i="7"/>
  <c r="E37" i="7" s="1"/>
  <c r="G37" i="7" s="1"/>
  <c r="D36" i="7"/>
  <c r="E36" i="7" s="1"/>
  <c r="G36" i="7" s="1"/>
  <c r="D35" i="7"/>
  <c r="E35" i="7" s="1"/>
  <c r="G35" i="7" s="1"/>
  <c r="D34" i="7"/>
  <c r="E34" i="7" s="1"/>
  <c r="G34" i="7" s="1"/>
  <c r="D33" i="7"/>
  <c r="E33" i="7" s="1"/>
  <c r="G33" i="7" s="1"/>
  <c r="D32" i="7"/>
  <c r="E32" i="7" s="1"/>
  <c r="G32" i="7" s="1"/>
  <c r="D31" i="7"/>
  <c r="E31" i="7" s="1"/>
  <c r="G31" i="7" s="1"/>
  <c r="D30" i="7"/>
  <c r="E30" i="7" s="1"/>
  <c r="G30" i="7" s="1"/>
  <c r="D29" i="7"/>
  <c r="E29" i="7" s="1"/>
  <c r="G29" i="7" s="1"/>
  <c r="D28" i="7"/>
  <c r="E28" i="7" s="1"/>
  <c r="G28" i="7" s="1"/>
  <c r="D27" i="7"/>
  <c r="E27" i="7" s="1"/>
  <c r="G27" i="7" s="1"/>
  <c r="D26" i="7"/>
  <c r="E26" i="7" s="1"/>
  <c r="G26" i="7" s="1"/>
  <c r="D25" i="7"/>
  <c r="E25" i="7" s="1"/>
  <c r="G25" i="7" s="1"/>
  <c r="D24" i="7"/>
  <c r="E24" i="7" s="1"/>
  <c r="G24" i="7" s="1"/>
  <c r="D23" i="7"/>
  <c r="E23" i="7" s="1"/>
  <c r="G23" i="7" s="1"/>
  <c r="D22" i="7"/>
  <c r="E22" i="7" s="1"/>
  <c r="G22" i="7" s="1"/>
  <c r="D21" i="7"/>
  <c r="E21" i="7" s="1"/>
  <c r="G21" i="7" s="1"/>
  <c r="D20" i="7"/>
  <c r="E20" i="7" s="1"/>
  <c r="G20" i="7" s="1"/>
  <c r="D19" i="7"/>
  <c r="E19" i="7" s="1"/>
  <c r="G19" i="7" s="1"/>
  <c r="D18" i="7"/>
  <c r="E18" i="7" s="1"/>
  <c r="G18" i="7" s="1"/>
  <c r="D17" i="7"/>
  <c r="E17" i="7" s="1"/>
  <c r="G17" i="7" s="1"/>
  <c r="D16" i="7"/>
  <c r="E16" i="7" s="1"/>
  <c r="G16" i="7" s="1"/>
  <c r="D15" i="7"/>
  <c r="E15" i="7" s="1"/>
  <c r="G15" i="7" s="1"/>
  <c r="D14" i="7"/>
  <c r="E14" i="7" s="1"/>
  <c r="G14" i="7" s="1"/>
  <c r="D13" i="7"/>
  <c r="E13" i="7" s="1"/>
  <c r="G13" i="7" s="1"/>
  <c r="D12" i="7"/>
  <c r="E12" i="7" s="1"/>
  <c r="G12" i="7" s="1"/>
  <c r="D11" i="7"/>
  <c r="E11" i="7" s="1"/>
  <c r="G11" i="7" s="1"/>
  <c r="D10" i="7"/>
  <c r="E10" i="7" s="1"/>
  <c r="G10" i="7" s="1"/>
  <c r="D9" i="7"/>
  <c r="E9" i="7" s="1"/>
  <c r="G9" i="7" s="1"/>
  <c r="D11" i="6"/>
  <c r="E11" i="6" s="1"/>
  <c r="D73" i="7" l="1"/>
  <c r="E73" i="7" s="1"/>
  <c r="G73" i="7" s="1"/>
  <c r="D72" i="7"/>
  <c r="E72" i="7" s="1"/>
  <c r="G72" i="7" s="1"/>
  <c r="J82" i="7"/>
  <c r="K82" i="7" s="1"/>
  <c r="L82" i="7" s="1"/>
  <c r="N82" i="7" s="1"/>
  <c r="D82" i="7"/>
  <c r="E82" i="7" s="1"/>
  <c r="G82" i="7" s="1"/>
  <c r="D83" i="7"/>
  <c r="E83" i="7" s="1"/>
  <c r="G83" i="7" s="1"/>
  <c r="D81" i="7"/>
  <c r="E81" i="7" s="1"/>
  <c r="G81" i="7" s="1"/>
  <c r="J84" i="7"/>
  <c r="K84" i="7" s="1"/>
  <c r="L84" i="7" s="1"/>
  <c r="N84" i="7" s="1"/>
  <c r="D84" i="7"/>
  <c r="E84" i="7" s="1"/>
  <c r="G84" i="7" s="1"/>
  <c r="D80" i="7"/>
  <c r="E80" i="7" s="1"/>
  <c r="G80" i="7" s="1"/>
  <c r="D79" i="7"/>
  <c r="E79" i="7" s="1"/>
  <c r="G79" i="7" s="1"/>
  <c r="J79" i="7"/>
  <c r="K79" i="7" s="1"/>
  <c r="L79" i="7" s="1"/>
  <c r="N79" i="7" s="1"/>
  <c r="D78" i="7"/>
  <c r="E78" i="7" s="1"/>
  <c r="G78" i="7" s="1"/>
  <c r="D77" i="7"/>
  <c r="E77" i="7" s="1"/>
  <c r="G77" i="7" s="1"/>
  <c r="D76" i="7"/>
  <c r="E76" i="7" s="1"/>
  <c r="G76" i="7" s="1"/>
  <c r="D75" i="7"/>
  <c r="E75" i="7" s="1"/>
  <c r="G75" i="7" s="1"/>
  <c r="C17" i="10"/>
  <c r="D17" i="10" s="1"/>
  <c r="F17" i="10" s="1"/>
  <c r="D74" i="7"/>
  <c r="E74" i="7" s="1"/>
  <c r="G74" i="7" s="1"/>
  <c r="I83" i="10"/>
  <c r="J83" i="10" s="1"/>
  <c r="K83" i="10" s="1"/>
  <c r="M83" i="10" s="1"/>
  <c r="C26" i="10"/>
  <c r="D26" i="10" s="1"/>
  <c r="F26" i="10" s="1"/>
  <c r="J25" i="10"/>
  <c r="K25" i="10" s="1"/>
  <c r="M25" i="10" s="1"/>
  <c r="I82" i="10"/>
  <c r="J82" i="10" s="1"/>
  <c r="K82" i="10" s="1"/>
  <c r="M82" i="10" s="1"/>
  <c r="C25" i="10"/>
  <c r="D25" i="10" s="1"/>
  <c r="F25" i="10" s="1"/>
  <c r="J22" i="10"/>
  <c r="K22" i="10" s="1"/>
  <c r="M22" i="10" s="1"/>
  <c r="C22" i="10"/>
  <c r="D22" i="10" s="1"/>
  <c r="F22" i="10" s="1"/>
  <c r="I78" i="10"/>
  <c r="J78" i="10" s="1"/>
  <c r="K78" i="10" s="1"/>
  <c r="M78" i="10" s="1"/>
  <c r="J21" i="10"/>
  <c r="K21" i="10" s="1"/>
  <c r="M21" i="10" s="1"/>
  <c r="J19" i="10"/>
  <c r="K19" i="10" s="1"/>
  <c r="M19" i="10" s="1"/>
  <c r="C18" i="10"/>
  <c r="D18" i="10" s="1"/>
  <c r="F18" i="10" s="1"/>
  <c r="J18" i="10"/>
  <c r="K18" i="10" s="1"/>
  <c r="M18" i="10" s="1"/>
  <c r="B75" i="10"/>
  <c r="J17" i="10"/>
  <c r="K17" i="10" s="1"/>
  <c r="M17" i="10" s="1"/>
  <c r="I81" i="10"/>
  <c r="J81" i="10" s="1"/>
  <c r="K81" i="10" s="1"/>
  <c r="M81" i="10" s="1"/>
  <c r="C24" i="10"/>
  <c r="D24" i="10" s="1"/>
  <c r="F24" i="10" s="1"/>
  <c r="C20" i="10"/>
  <c r="D20" i="10" s="1"/>
  <c r="F20" i="10" s="1"/>
  <c r="B81" i="10"/>
  <c r="C81" i="10" s="1"/>
  <c r="D81" i="10" s="1"/>
  <c r="F81" i="10" s="1"/>
  <c r="B77" i="10"/>
  <c r="C77" i="10" s="1"/>
  <c r="D77" i="10" s="1"/>
  <c r="F77" i="10" s="1"/>
  <c r="J16" i="10"/>
  <c r="K16" i="10" s="1"/>
  <c r="M16" i="10" s="1"/>
  <c r="B73" i="10"/>
  <c r="C73" i="10" s="1"/>
  <c r="D73" i="10" s="1"/>
  <c r="F73" i="10" s="1"/>
  <c r="J80" i="7"/>
  <c r="K80" i="7" s="1"/>
  <c r="L80" i="7" s="1"/>
  <c r="N80" i="7" s="1"/>
  <c r="J78" i="7"/>
  <c r="K78" i="7" s="1"/>
  <c r="L78" i="7" s="1"/>
  <c r="N78" i="7" s="1"/>
  <c r="J73" i="7"/>
  <c r="K73" i="7" s="1"/>
  <c r="L73" i="7" s="1"/>
  <c r="N73" i="7" s="1"/>
  <c r="J74" i="7"/>
  <c r="K74" i="7" s="1"/>
  <c r="L74" i="7" s="1"/>
  <c r="N74" i="7" s="1"/>
  <c r="J81" i="7"/>
  <c r="K81" i="7" s="1"/>
  <c r="L81" i="7" s="1"/>
  <c r="N81" i="7" s="1"/>
  <c r="J76" i="7"/>
  <c r="K76" i="7" s="1"/>
  <c r="L76" i="7" s="1"/>
  <c r="N76" i="7" s="1"/>
  <c r="J77" i="7"/>
  <c r="K77" i="7" s="1"/>
  <c r="L77" i="7" s="1"/>
  <c r="N77" i="7" s="1"/>
  <c r="N71" i="7"/>
  <c r="N67" i="7"/>
  <c r="N63" i="7"/>
  <c r="N59" i="7"/>
  <c r="N55" i="7"/>
  <c r="N51" i="7"/>
  <c r="N47" i="7"/>
  <c r="N43" i="7"/>
  <c r="N39" i="7"/>
  <c r="N35" i="7"/>
  <c r="N31" i="7"/>
  <c r="N27" i="7"/>
  <c r="E81" i="6"/>
  <c r="D79" i="6"/>
  <c r="E79" i="6" s="1"/>
  <c r="D78" i="6"/>
  <c r="E78" i="6" s="1"/>
  <c r="D77" i="6"/>
  <c r="E77" i="6" s="1"/>
  <c r="D76" i="6"/>
  <c r="E76" i="6" s="1"/>
  <c r="D75" i="6"/>
  <c r="E75" i="6" s="1"/>
  <c r="D74" i="6"/>
  <c r="E74" i="6" s="1"/>
  <c r="D72" i="6"/>
  <c r="E72" i="6" s="1"/>
  <c r="D71" i="6"/>
  <c r="E71" i="6" s="1"/>
  <c r="D70" i="6"/>
  <c r="E70" i="6" s="1"/>
  <c r="D73" i="6"/>
  <c r="E73" i="6" s="1"/>
  <c r="D80" i="6"/>
  <c r="E80" i="6" s="1"/>
  <c r="D69" i="6"/>
  <c r="E69" i="6" s="1"/>
  <c r="D83" i="2"/>
  <c r="E83" i="2" s="1"/>
  <c r="G83" i="2" s="1"/>
  <c r="D68" i="6"/>
  <c r="E68" i="6" s="1"/>
  <c r="D67" i="6"/>
  <c r="E67" i="6" s="1"/>
  <c r="D66" i="6"/>
  <c r="E66" i="6" s="1"/>
  <c r="D65" i="6"/>
  <c r="E65" i="6" s="1"/>
  <c r="D64" i="6"/>
  <c r="E64" i="6" s="1"/>
  <c r="D63" i="6"/>
  <c r="E63" i="6" s="1"/>
  <c r="D62" i="6"/>
  <c r="E62" i="6" s="1"/>
  <c r="D61" i="6"/>
  <c r="E61" i="6" s="1"/>
  <c r="D60" i="6"/>
  <c r="E60" i="6" s="1"/>
  <c r="D59" i="6"/>
  <c r="E59" i="6" s="1"/>
  <c r="D58" i="6"/>
  <c r="E58" i="6" s="1"/>
  <c r="D57" i="6"/>
  <c r="E57" i="6" s="1"/>
  <c r="D56" i="6"/>
  <c r="E56" i="6" s="1"/>
  <c r="D55" i="6"/>
  <c r="E55" i="6" s="1"/>
  <c r="D54" i="6"/>
  <c r="E54" i="6" s="1"/>
  <c r="D53" i="6"/>
  <c r="E53" i="6" s="1"/>
  <c r="D52" i="6"/>
  <c r="E52" i="6" s="1"/>
  <c r="D51" i="6"/>
  <c r="E51" i="6" s="1"/>
  <c r="D50" i="6"/>
  <c r="E50" i="6" s="1"/>
  <c r="D49" i="6"/>
  <c r="E49" i="6" s="1"/>
  <c r="D48" i="6"/>
  <c r="E48" i="6" s="1"/>
  <c r="D47" i="6"/>
  <c r="E47" i="6" s="1"/>
  <c r="D46" i="6"/>
  <c r="E46" i="6" s="1"/>
  <c r="D45" i="6"/>
  <c r="E45" i="6" s="1"/>
  <c r="D44" i="6"/>
  <c r="E44" i="6" s="1"/>
  <c r="D43" i="6"/>
  <c r="E43" i="6" s="1"/>
  <c r="D42" i="6"/>
  <c r="E42" i="6" s="1"/>
  <c r="D41" i="6"/>
  <c r="E41" i="6" s="1"/>
  <c r="D40" i="6"/>
  <c r="E40" i="6" s="1"/>
  <c r="D39" i="6"/>
  <c r="E39" i="6" s="1"/>
  <c r="D38" i="6"/>
  <c r="E38" i="6" s="1"/>
  <c r="D37" i="6"/>
  <c r="E37" i="6" s="1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0" i="6"/>
  <c r="E10" i="6" s="1"/>
  <c r="D9" i="6"/>
  <c r="E9" i="6" s="1"/>
  <c r="D8" i="6"/>
  <c r="E8" i="6" s="1"/>
  <c r="D7" i="6"/>
  <c r="E7" i="6" s="1"/>
  <c r="D6" i="6"/>
  <c r="E6" i="6" s="1"/>
  <c r="C75" i="10" l="1"/>
  <c r="D75" i="10" s="1"/>
  <c r="F75" i="10" s="1"/>
  <c r="D82" i="2" l="1"/>
  <c r="E82" i="2" s="1"/>
  <c r="G82" i="2" s="1"/>
  <c r="D81" i="2"/>
  <c r="E81" i="2" s="1"/>
  <c r="G81" i="2" s="1"/>
  <c r="D80" i="2"/>
  <c r="E80" i="2" s="1"/>
  <c r="G80" i="2" s="1"/>
  <c r="D79" i="2"/>
  <c r="E79" i="2" s="1"/>
  <c r="G79" i="2" s="1"/>
  <c r="D78" i="2"/>
  <c r="E78" i="2" s="1"/>
  <c r="G78" i="2" s="1"/>
  <c r="D77" i="2"/>
  <c r="E77" i="2" s="1"/>
  <c r="G77" i="2" s="1"/>
  <c r="D76" i="2"/>
  <c r="E76" i="2" s="1"/>
  <c r="G76" i="2" s="1"/>
  <c r="D75" i="2"/>
  <c r="E75" i="2" s="1"/>
  <c r="G75" i="2" s="1"/>
  <c r="D74" i="2"/>
  <c r="E74" i="2" s="1"/>
  <c r="G74" i="2" s="1"/>
  <c r="D73" i="2"/>
  <c r="E73" i="2" s="1"/>
  <c r="G73" i="2" s="1"/>
  <c r="D72" i="2"/>
  <c r="E72" i="2" s="1"/>
  <c r="G72" i="2" s="1"/>
  <c r="D71" i="2"/>
  <c r="E71" i="2" s="1"/>
  <c r="G71" i="2" s="1"/>
  <c r="D70" i="2"/>
  <c r="E70" i="2" s="1"/>
  <c r="G70" i="2" s="1"/>
  <c r="D69" i="2"/>
  <c r="E69" i="2" s="1"/>
  <c r="G69" i="2" s="1"/>
  <c r="D68" i="2"/>
  <c r="E68" i="2" s="1"/>
  <c r="G68" i="2" s="1"/>
  <c r="D67" i="2"/>
  <c r="E67" i="2" s="1"/>
  <c r="G67" i="2" s="1"/>
  <c r="D66" i="2"/>
  <c r="E66" i="2" s="1"/>
  <c r="G66" i="2" s="1"/>
  <c r="D65" i="2"/>
  <c r="E65" i="2" s="1"/>
  <c r="G65" i="2" s="1"/>
  <c r="D64" i="2"/>
  <c r="E64" i="2" s="1"/>
  <c r="G64" i="2" s="1"/>
  <c r="D63" i="2"/>
  <c r="E63" i="2" s="1"/>
  <c r="G63" i="2" s="1"/>
  <c r="D62" i="2"/>
  <c r="E62" i="2" s="1"/>
  <c r="G62" i="2" s="1"/>
  <c r="D61" i="2"/>
  <c r="E61" i="2" s="1"/>
  <c r="G61" i="2" s="1"/>
  <c r="D60" i="2"/>
  <c r="E60" i="2" s="1"/>
  <c r="G60" i="2" s="1"/>
  <c r="D59" i="2"/>
  <c r="E59" i="2" s="1"/>
  <c r="G59" i="2" s="1"/>
  <c r="D58" i="2"/>
  <c r="E58" i="2" s="1"/>
  <c r="G58" i="2" s="1"/>
  <c r="D57" i="2"/>
  <c r="E57" i="2" s="1"/>
  <c r="G57" i="2" s="1"/>
  <c r="D56" i="2"/>
  <c r="E56" i="2" s="1"/>
  <c r="G56" i="2" s="1"/>
  <c r="D55" i="2"/>
  <c r="E55" i="2" s="1"/>
  <c r="G55" i="2" s="1"/>
  <c r="D54" i="2"/>
  <c r="E54" i="2" s="1"/>
  <c r="G54" i="2" s="1"/>
  <c r="D53" i="2"/>
  <c r="E53" i="2" s="1"/>
  <c r="G53" i="2" s="1"/>
  <c r="D52" i="2"/>
  <c r="E52" i="2" s="1"/>
  <c r="G52" i="2" s="1"/>
  <c r="D51" i="2"/>
  <c r="E51" i="2" s="1"/>
  <c r="G51" i="2" s="1"/>
  <c r="D50" i="2"/>
  <c r="E50" i="2" s="1"/>
  <c r="G50" i="2" s="1"/>
  <c r="D49" i="2"/>
  <c r="E49" i="2" s="1"/>
  <c r="G49" i="2" s="1"/>
  <c r="D48" i="2"/>
  <c r="E48" i="2" s="1"/>
  <c r="G48" i="2" s="1"/>
  <c r="D47" i="2"/>
  <c r="E47" i="2" s="1"/>
  <c r="G47" i="2" s="1"/>
  <c r="D46" i="2"/>
  <c r="E46" i="2" s="1"/>
  <c r="G46" i="2" s="1"/>
  <c r="D45" i="2"/>
  <c r="E45" i="2" s="1"/>
  <c r="G45" i="2" s="1"/>
  <c r="D44" i="2"/>
  <c r="E44" i="2" s="1"/>
  <c r="G44" i="2" s="1"/>
  <c r="D43" i="2"/>
  <c r="E43" i="2" s="1"/>
  <c r="G43" i="2" s="1"/>
  <c r="D42" i="2"/>
  <c r="E42" i="2" s="1"/>
  <c r="G42" i="2" s="1"/>
  <c r="D41" i="2"/>
  <c r="E41" i="2" s="1"/>
  <c r="G41" i="2" s="1"/>
  <c r="D40" i="2"/>
  <c r="E40" i="2" s="1"/>
  <c r="G40" i="2" s="1"/>
  <c r="D39" i="2"/>
  <c r="E39" i="2" s="1"/>
  <c r="G39" i="2" s="1"/>
  <c r="D38" i="2"/>
  <c r="E38" i="2" s="1"/>
  <c r="G38" i="2" s="1"/>
  <c r="D37" i="2"/>
  <c r="E37" i="2" s="1"/>
  <c r="G37" i="2" s="1"/>
  <c r="D36" i="2"/>
  <c r="E36" i="2" s="1"/>
  <c r="G36" i="2" s="1"/>
  <c r="D35" i="2"/>
  <c r="E35" i="2" s="1"/>
  <c r="G35" i="2" s="1"/>
  <c r="D34" i="2"/>
  <c r="E34" i="2" s="1"/>
  <c r="G34" i="2" s="1"/>
  <c r="D33" i="2"/>
  <c r="E33" i="2" s="1"/>
  <c r="G33" i="2" s="1"/>
  <c r="D32" i="2"/>
  <c r="E32" i="2" s="1"/>
  <c r="G32" i="2" s="1"/>
  <c r="D31" i="2"/>
  <c r="E31" i="2" s="1"/>
  <c r="G31" i="2" s="1"/>
  <c r="D30" i="2"/>
  <c r="E30" i="2" s="1"/>
  <c r="G30" i="2" s="1"/>
  <c r="D29" i="2"/>
  <c r="E29" i="2" s="1"/>
  <c r="G29" i="2" s="1"/>
  <c r="D28" i="2"/>
  <c r="E28" i="2" s="1"/>
  <c r="G28" i="2" s="1"/>
  <c r="D27" i="2"/>
  <c r="E27" i="2" s="1"/>
  <c r="G27" i="2" s="1"/>
  <c r="D26" i="2"/>
  <c r="E26" i="2" s="1"/>
  <c r="G26" i="2" s="1"/>
  <c r="D25" i="2"/>
  <c r="E25" i="2" s="1"/>
  <c r="G25" i="2" s="1"/>
  <c r="D24" i="2"/>
  <c r="E24" i="2" s="1"/>
  <c r="G24" i="2" s="1"/>
  <c r="D23" i="2"/>
  <c r="E23" i="2" s="1"/>
  <c r="G23" i="2" s="1"/>
  <c r="D22" i="2"/>
  <c r="E22" i="2" s="1"/>
  <c r="G22" i="2" s="1"/>
  <c r="D21" i="2"/>
  <c r="E21" i="2" s="1"/>
  <c r="G21" i="2" s="1"/>
  <c r="D20" i="2"/>
  <c r="E20" i="2" s="1"/>
  <c r="G20" i="2" s="1"/>
  <c r="D19" i="2"/>
  <c r="E19" i="2" s="1"/>
  <c r="G19" i="2" s="1"/>
  <c r="D18" i="2"/>
  <c r="E18" i="2" s="1"/>
  <c r="G18" i="2" s="1"/>
  <c r="D17" i="2"/>
  <c r="E17" i="2" s="1"/>
  <c r="G17" i="2" s="1"/>
  <c r="D16" i="2"/>
  <c r="E16" i="2" s="1"/>
  <c r="G16" i="2" s="1"/>
  <c r="D15" i="2"/>
  <c r="E15" i="2" s="1"/>
  <c r="G15" i="2" s="1"/>
  <c r="D14" i="2"/>
  <c r="E14" i="2" s="1"/>
  <c r="G14" i="2" s="1"/>
  <c r="D13" i="2"/>
  <c r="E13" i="2" s="1"/>
  <c r="G13" i="2" s="1"/>
  <c r="D12" i="2"/>
  <c r="E12" i="2" s="1"/>
  <c r="G12" i="2" s="1"/>
  <c r="D11" i="2"/>
  <c r="E11" i="2" s="1"/>
  <c r="G11" i="2" s="1"/>
  <c r="D10" i="2"/>
  <c r="E10" i="2" s="1"/>
  <c r="G10" i="2" s="1"/>
  <c r="D9" i="2"/>
  <c r="E9" i="2" s="1"/>
  <c r="G9" i="2" s="1"/>
  <c r="E8" i="2"/>
  <c r="G8" i="2" s="1"/>
</calcChain>
</file>

<file path=xl/sharedStrings.xml><?xml version="1.0" encoding="utf-8"?>
<sst xmlns="http://schemas.openxmlformats.org/spreadsheetml/2006/main" count="233" uniqueCount="66">
  <si>
    <t>COASTAL</t>
  </si>
  <si>
    <t>95 LRP (c/l)</t>
  </si>
  <si>
    <t>95 ULP (c/l)</t>
  </si>
  <si>
    <t>Diesel 0.05% (c/l)</t>
  </si>
  <si>
    <t>Diesel 0.005% (c/l)</t>
  </si>
  <si>
    <t>Illuminating Paraffin (c/l)</t>
  </si>
  <si>
    <t>Liquefied Petroleum Gas (c/kg)</t>
  </si>
  <si>
    <t>GAUTENG</t>
  </si>
  <si>
    <t>93 LRP (c/l)</t>
  </si>
  <si>
    <t>93 ULP (c/l)</t>
  </si>
  <si>
    <t>1520.00</t>
  </si>
  <si>
    <t>1370.03</t>
  </si>
  <si>
    <t>1376.43</t>
  </si>
  <si>
    <t>866.588</t>
  </si>
  <si>
    <t>2318.00</t>
  </si>
  <si>
    <t>1554.00</t>
  </si>
  <si>
    <t>1579.00</t>
  </si>
  <si>
    <t>1418.83</t>
  </si>
  <si>
    <t>1425.23</t>
  </si>
  <si>
    <t>927.088</t>
  </si>
  <si>
    <t>2522.00</t>
  </si>
  <si>
    <t>1392.3 </t>
  </si>
  <si>
    <t>1397.7 </t>
  </si>
  <si>
    <t>1446.50 </t>
  </si>
  <si>
    <t>1451.90 </t>
  </si>
  <si>
    <t>Namlog fuel levy calculations as from 1 Feb 2013</t>
  </si>
  <si>
    <t>Date</t>
  </si>
  <si>
    <t>Difference</t>
  </si>
  <si>
    <t>% Change</t>
  </si>
  <si>
    <t>Fuel % of rate</t>
  </si>
  <si>
    <t>Fuel levy</t>
  </si>
  <si>
    <t>Baseprice as per proposal</t>
  </si>
  <si>
    <t>FUEL LEVY ADJUSTMENT : LASER</t>
  </si>
  <si>
    <t>Month</t>
  </si>
  <si>
    <t>Diesel price</t>
  </si>
  <si>
    <t>Variance</t>
  </si>
  <si>
    <t>Initial fuel levy - Mar 2015</t>
  </si>
  <si>
    <r>
      <rPr>
        <b/>
        <u/>
        <sz val="11"/>
        <color rgb="FFFF0000"/>
        <rFont val="Calibri"/>
        <family val="2"/>
        <scheme val="minor"/>
      </rPr>
      <t>Reminder :</t>
    </r>
    <r>
      <rPr>
        <b/>
        <sz val="11"/>
        <color rgb="FFFF0000"/>
        <rFont val="Calibri"/>
        <family val="2"/>
        <scheme val="minor"/>
      </rPr>
      <t xml:space="preserve"> Fuel levy cannot dip below 0% </t>
    </r>
  </si>
  <si>
    <t>Namlog fuel levy calculations as from 1 May 2015</t>
  </si>
  <si>
    <t>Namlog fuel levy calculations as from 1 March 2016</t>
  </si>
  <si>
    <t>1.5T</t>
  </si>
  <si>
    <t>12m</t>
  </si>
  <si>
    <t>Namlog fuel adjustment table</t>
  </si>
  <si>
    <t>Price</t>
  </si>
  <si>
    <t>1 Tonner</t>
  </si>
  <si>
    <t>4 Tonner</t>
  </si>
  <si>
    <t>Diesel Price (as per SAPIA Website - Gauteng 0,05%)</t>
  </si>
  <si>
    <t>8 Tonner</t>
  </si>
  <si>
    <t>Tri-axle</t>
  </si>
  <si>
    <t>Namlog fuel levy calculations as from 1 June 2020</t>
  </si>
  <si>
    <t>FUEL LEVY ADJUSTMENT : SAINT GOBAIN</t>
  </si>
  <si>
    <t>Base price - June 2020</t>
  </si>
  <si>
    <t>Namlog fuel levy calculations as from 1 November 2020</t>
  </si>
  <si>
    <t>Namlog fuel levy calculations as from 1 Apr 2022</t>
  </si>
  <si>
    <t>Baseprice as per annual renewal</t>
  </si>
  <si>
    <t>NETWORK FREIGHT</t>
  </si>
  <si>
    <t>DEDICATED FLEET</t>
  </si>
  <si>
    <t>LG Dedicated Fleet</t>
  </si>
  <si>
    <t>Diesel Price (as per SAPIA Website - Gauteng 0,005%)</t>
  </si>
  <si>
    <t>Quantum</t>
  </si>
  <si>
    <t>3-ton</t>
  </si>
  <si>
    <t>8-ton</t>
  </si>
  <si>
    <t>Horse &amp; Trailer</t>
  </si>
  <si>
    <t>Namlog fuel levy fluctuating - SA</t>
  </si>
  <si>
    <t>% of Namlog Cost</t>
  </si>
  <si>
    <t>Baseprice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</si>
</sst>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 * #,##0_ ;_ * \-#,##0_ ;_ * &quot;-&quot;??_ ;_ @_ "/>
    <numFmt numFmtId="167" formatCode="&quot;R&quot;#,##0.00"/>
  </numFmts>
  <fonts count="20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3399"/>
      <name val="Inherit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3E9FF"/>
        <bgColor indexed="64"/>
      </patternFill>
    </fill>
    <fill>
      <patternFill patternType="solid">
        <fgColor rgb="FFD5DFF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 applyAlignment="1">
      <alignment vertical="center" wrapText="1"/>
    </xf>
    <xf numFmtId="15" fontId="2" fillId="2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2" borderId="0" xfId="0" applyFill="1"/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14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0" fillId="0" borderId="2" xfId="0" applyBorder="1"/>
    <xf numFmtId="9" fontId="8" fillId="0" borderId="2" xfId="2" applyBorder="1"/>
    <xf numFmtId="17" fontId="5" fillId="0" borderId="2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166" fontId="8" fillId="0" borderId="2" xfId="3" applyNumberFormat="1" applyBorder="1" applyAlignment="1">
      <alignment horizontal="center"/>
    </xf>
    <xf numFmtId="10" fontId="8" fillId="0" borderId="2" xfId="2" applyNumberFormat="1" applyBorder="1"/>
    <xf numFmtId="10" fontId="8" fillId="0" borderId="2" xfId="2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8" fillId="0" borderId="2" xfId="3" applyNumberFormat="1" applyFill="1" applyBorder="1" applyAlignment="1">
      <alignment horizontal="center"/>
    </xf>
    <xf numFmtId="10" fontId="8" fillId="0" borderId="2" xfId="2" applyNumberFormat="1" applyFill="1" applyBorder="1"/>
    <xf numFmtId="166" fontId="8" fillId="0" borderId="3" xfId="3" applyNumberFormat="1" applyFill="1" applyBorder="1" applyAlignment="1">
      <alignment horizontal="center"/>
    </xf>
    <xf numFmtId="10" fontId="8" fillId="0" borderId="3" xfId="2" applyNumberFormat="1" applyFill="1" applyBorder="1"/>
    <xf numFmtId="166" fontId="8" fillId="0" borderId="2" xfId="3" applyNumberFormat="1" applyFont="1" applyFill="1" applyBorder="1" applyAlignment="1">
      <alignment horizontal="center"/>
    </xf>
    <xf numFmtId="10" fontId="8" fillId="0" borderId="2" xfId="2" applyNumberFormat="1" applyFont="1" applyFill="1" applyBorder="1"/>
    <xf numFmtId="10" fontId="8" fillId="0" borderId="2" xfId="2" applyNumberForma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9" fontId="4" fillId="0" borderId="0" xfId="1" applyAlignment="1">
      <alignment horizontal="center"/>
    </xf>
    <xf numFmtId="0" fontId="5" fillId="0" borderId="2" xfId="0" applyFont="1" applyBorder="1"/>
    <xf numFmtId="17" fontId="0" fillId="0" borderId="2" xfId="0" applyNumberFormat="1" applyBorder="1" applyAlignment="1">
      <alignment horizontal="left"/>
    </xf>
    <xf numFmtId="17" fontId="0" fillId="0" borderId="4" xfId="0" applyNumberFormat="1" applyBorder="1" applyAlignment="1">
      <alignment horizontal="left"/>
    </xf>
    <xf numFmtId="10" fontId="4" fillId="0" borderId="2" xfId="1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0" fontId="4" fillId="0" borderId="5" xfId="1" applyNumberFormat="1" applyBorder="1" applyAlignment="1">
      <alignment horizontal="center"/>
    </xf>
    <xf numFmtId="10" fontId="4" fillId="0" borderId="2" xfId="1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0" fontId="4" fillId="0" borderId="3" xfId="1" applyNumberFormat="1" applyFill="1" applyBorder="1" applyAlignment="1">
      <alignment horizontal="center"/>
    </xf>
    <xf numFmtId="10" fontId="4" fillId="0" borderId="2" xfId="1" applyNumberFormat="1" applyFont="1" applyFill="1" applyBorder="1" applyAlignment="1">
      <alignment horizontal="center"/>
    </xf>
    <xf numFmtId="0" fontId="11" fillId="0" borderId="0" xfId="0" applyFont="1"/>
    <xf numFmtId="166" fontId="8" fillId="0" borderId="2" xfId="3" applyNumberFormat="1" applyFont="1" applyBorder="1" applyAlignment="1">
      <alignment horizontal="center"/>
    </xf>
    <xf numFmtId="10" fontId="8" fillId="0" borderId="2" xfId="2" applyNumberFormat="1" applyFont="1" applyBorder="1" applyAlignment="1">
      <alignment horizontal="center"/>
    </xf>
    <xf numFmtId="10" fontId="8" fillId="0" borderId="2" xfId="2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wrapText="1" readingOrder="1"/>
    </xf>
    <xf numFmtId="14" fontId="0" fillId="0" borderId="2" xfId="0" applyNumberForma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17" fontId="0" fillId="0" borderId="2" xfId="0" applyNumberFormat="1" applyBorder="1" applyAlignment="1">
      <alignment horizontal="center"/>
    </xf>
    <xf numFmtId="0" fontId="16" fillId="0" borderId="0" xfId="4" applyFont="1"/>
    <xf numFmtId="0" fontId="15" fillId="0" borderId="0" xfId="4"/>
    <xf numFmtId="14" fontId="5" fillId="5" borderId="2" xfId="4" applyNumberFormat="1" applyFont="1" applyFill="1" applyBorder="1" applyAlignment="1">
      <alignment horizontal="center" vertical="center" wrapText="1"/>
    </xf>
    <xf numFmtId="0" fontId="5" fillId="5" borderId="2" xfId="4" applyFont="1" applyFill="1" applyBorder="1" applyAlignment="1">
      <alignment horizontal="center" vertical="center" wrapText="1"/>
    </xf>
    <xf numFmtId="14" fontId="6" fillId="0" borderId="2" xfId="4" applyNumberFormat="1" applyFont="1" applyBorder="1" applyAlignment="1">
      <alignment horizontal="center"/>
    </xf>
    <xf numFmtId="0" fontId="7" fillId="0" borderId="2" xfId="4" applyFont="1" applyBorder="1" applyAlignment="1">
      <alignment horizontal="center" wrapText="1"/>
    </xf>
    <xf numFmtId="0" fontId="15" fillId="0" borderId="2" xfId="4" applyBorder="1"/>
    <xf numFmtId="9" fontId="15" fillId="0" borderId="2" xfId="5" applyBorder="1"/>
    <xf numFmtId="17" fontId="5" fillId="0" borderId="2" xfId="4" applyNumberFormat="1" applyFont="1" applyBorder="1" applyAlignment="1">
      <alignment horizontal="center"/>
    </xf>
    <xf numFmtId="2" fontId="15" fillId="0" borderId="2" xfId="4" applyNumberFormat="1" applyBorder="1" applyAlignment="1">
      <alignment horizontal="center"/>
    </xf>
    <xf numFmtId="2" fontId="8" fillId="0" borderId="2" xfId="6" applyNumberFormat="1" applyFont="1" applyBorder="1" applyAlignment="1">
      <alignment horizontal="center"/>
    </xf>
    <xf numFmtId="10" fontId="8" fillId="0" borderId="2" xfId="5" applyNumberFormat="1" applyFont="1" applyBorder="1" applyAlignment="1">
      <alignment horizontal="center"/>
    </xf>
    <xf numFmtId="10" fontId="15" fillId="0" borderId="2" xfId="5" applyNumberFormat="1" applyBorder="1" applyAlignment="1">
      <alignment horizontal="center"/>
    </xf>
    <xf numFmtId="2" fontId="15" fillId="0" borderId="2" xfId="4" applyNumberFormat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4" fontId="3" fillId="4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2" fontId="7" fillId="0" borderId="2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vertical="center" wrapText="1"/>
    </xf>
    <xf numFmtId="2" fontId="0" fillId="0" borderId="0" xfId="0" applyNumberFormat="1"/>
    <xf numFmtId="10" fontId="8" fillId="7" borderId="2" xfId="2" applyNumberFormat="1" applyFill="1" applyBorder="1" applyAlignment="1">
      <alignment horizontal="center"/>
    </xf>
    <xf numFmtId="17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6" fontId="8" fillId="0" borderId="0" xfId="3" applyNumberFormat="1" applyFill="1" applyBorder="1" applyAlignment="1">
      <alignment horizontal="center"/>
    </xf>
    <xf numFmtId="10" fontId="8" fillId="0" borderId="0" xfId="2" applyNumberFormat="1" applyFill="1" applyBorder="1"/>
    <xf numFmtId="10" fontId="8" fillId="0" borderId="0" xfId="2" applyNumberFormat="1" applyBorder="1" applyAlignment="1">
      <alignment horizontal="center"/>
    </xf>
    <xf numFmtId="2" fontId="3" fillId="4" borderId="0" xfId="0" applyNumberFormat="1" applyFont="1" applyFill="1" applyAlignment="1">
      <alignment vertical="center" wrapText="1"/>
    </xf>
    <xf numFmtId="0" fontId="2" fillId="7" borderId="0" xfId="0" applyFont="1" applyFill="1" applyAlignment="1">
      <alignment vertical="center" wrapText="1"/>
    </xf>
    <xf numFmtId="0" fontId="1" fillId="7" borderId="0" xfId="0" applyFont="1" applyFill="1" applyAlignment="1">
      <alignment horizontal="left" vertical="center" wrapText="1"/>
    </xf>
    <xf numFmtId="0" fontId="1" fillId="7" borderId="0" xfId="0" applyFont="1" applyFill="1" applyAlignment="1">
      <alignment vertical="center" wrapText="1"/>
    </xf>
    <xf numFmtId="0" fontId="1" fillId="7" borderId="0" xfId="0" applyFont="1" applyFill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2" fontId="3" fillId="7" borderId="1" xfId="0" applyNumberFormat="1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2" fontId="3" fillId="7" borderId="0" xfId="0" applyNumberFormat="1" applyFont="1" applyFill="1" applyAlignment="1">
      <alignment vertical="center" wrapText="1"/>
    </xf>
    <xf numFmtId="17" fontId="0" fillId="0" borderId="0" xfId="0" applyNumberFormat="1" applyAlignment="1">
      <alignment horizontal="left"/>
    </xf>
    <xf numFmtId="10" fontId="4" fillId="0" borderId="0" xfId="1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center"/>
    </xf>
    <xf numFmtId="10" fontId="8" fillId="0" borderId="0" xfId="2" applyNumberFormat="1" applyFont="1" applyFill="1" applyBorder="1" applyAlignment="1">
      <alignment horizontal="center"/>
    </xf>
    <xf numFmtId="10" fontId="8" fillId="0" borderId="0" xfId="2" applyNumberFormat="1" applyFill="1" applyBorder="1" applyAlignment="1">
      <alignment horizontal="center"/>
    </xf>
    <xf numFmtId="0" fontId="16" fillId="0" borderId="0" xfId="0" applyFont="1"/>
    <xf numFmtId="14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7" fontId="17" fillId="5" borderId="2" xfId="0" applyNumberFormat="1" applyFont="1" applyFill="1" applyBorder="1" applyAlignment="1">
      <alignment horizontal="center"/>
    </xf>
    <xf numFmtId="2" fontId="0" fillId="0" borderId="2" xfId="0" applyNumberFormat="1" applyBorder="1" applyAlignment="1" applyProtection="1">
      <alignment horizontal="center"/>
      <protection locked="0"/>
    </xf>
    <xf numFmtId="167" fontId="0" fillId="8" borderId="2" xfId="0" applyNumberFormat="1" applyFill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9" fontId="0" fillId="0" borderId="2" xfId="1" applyFont="1" applyBorder="1"/>
    <xf numFmtId="164" fontId="0" fillId="0" borderId="2" xfId="7" applyFont="1" applyBorder="1"/>
    <xf numFmtId="10" fontId="0" fillId="0" borderId="2" xfId="1" applyNumberFormat="1" applyFont="1" applyBorder="1"/>
    <xf numFmtId="0" fontId="5" fillId="9" borderId="2" xfId="0" applyFont="1" applyFill="1" applyBorder="1"/>
    <xf numFmtId="2" fontId="0" fillId="0" borderId="2" xfId="0" applyNumberFormat="1" applyBorder="1"/>
    <xf numFmtId="2" fontId="9" fillId="0" borderId="0" xfId="0" applyNumberFormat="1" applyFont="1" applyAlignment="1">
      <alignment horizontal="center"/>
    </xf>
    <xf numFmtId="10" fontId="8" fillId="0" borderId="0" xfId="2" applyNumberFormat="1" applyFont="1" applyBorder="1" applyAlignment="1">
      <alignment horizontal="center"/>
    </xf>
    <xf numFmtId="166" fontId="8" fillId="0" borderId="0" xfId="3" applyNumberFormat="1" applyFont="1" applyBorder="1" applyAlignment="1">
      <alignment horizontal="center"/>
    </xf>
    <xf numFmtId="17" fontId="5" fillId="0" borderId="0" xfId="4" applyNumberFormat="1" applyFont="1" applyAlignment="1">
      <alignment horizontal="center"/>
    </xf>
    <xf numFmtId="2" fontId="15" fillId="0" borderId="0" xfId="4" applyNumberFormat="1" applyAlignment="1" applyProtection="1">
      <alignment horizontal="center"/>
      <protection locked="0"/>
    </xf>
    <xf numFmtId="2" fontId="8" fillId="0" borderId="0" xfId="6" applyNumberFormat="1" applyFont="1" applyBorder="1" applyAlignment="1">
      <alignment horizontal="center"/>
    </xf>
    <xf numFmtId="10" fontId="8" fillId="0" borderId="0" xfId="5" applyNumberFormat="1" applyFont="1" applyBorder="1" applyAlignment="1">
      <alignment horizontal="center"/>
    </xf>
    <xf numFmtId="10" fontId="15" fillId="0" borderId="0" xfId="5" applyNumberFormat="1" applyBorder="1" applyAlignment="1">
      <alignment horizontal="center"/>
    </xf>
    <xf numFmtId="0" fontId="17" fillId="6" borderId="6" xfId="4" applyFont="1" applyFill="1" applyBorder="1" applyAlignment="1">
      <alignment horizontal="center"/>
    </xf>
    <xf numFmtId="0" fontId="17" fillId="6" borderId="7" xfId="4" applyFont="1" applyFill="1" applyBorder="1" applyAlignment="1">
      <alignment horizontal="center"/>
    </xf>
    <xf numFmtId="0" fontId="17" fillId="6" borderId="8" xfId="4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8">
    <cellStyle name="Comma" xfId="7" builtinId="3"/>
    <cellStyle name="Comma 2" xfId="3" xr:uid="{F90974BF-945F-4C3C-85A8-D768513CF504}"/>
    <cellStyle name="Comma 3" xfId="6" xr:uid="{F4E92037-99CB-44D1-A40A-55095D981436}"/>
    <cellStyle name="Normal" xfId="0" builtinId="0"/>
    <cellStyle name="Normal 2" xfId="4" xr:uid="{B706E64E-F5BA-46BA-B0E3-7F41F6C49FC1}"/>
    <cellStyle name="Percent" xfId="1" builtinId="5"/>
    <cellStyle name="Percent 2" xfId="2" xr:uid="{F9D2056D-2C1B-4B7C-8A64-14C83E7C8E8D}"/>
    <cellStyle name="Percent 3" xfId="5" xr:uid="{CB366C99-323A-44AC-AAE3-9F8289580E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205741</xdr:colOff>
      <xdr:row>0</xdr:row>
      <xdr:rowOff>45720</xdr:rowOff>
    </xdr:from>
    <xdr:to>
      <xdr:col>1</xdr:col>
      <xdr:colOff>1424941</xdr:colOff>
      <xdr:row>2</xdr:row>
      <xdr:rowOff>60420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DB961C-0105-DFA0-3CBD-AED29F3D8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1" y="45720"/>
          <a:ext cx="1219200" cy="380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106680</xdr:rowOff>
    </xdr:from>
    <xdr:to>
      <xdr:col>1</xdr:col>
      <xdr:colOff>1272539</xdr:colOff>
      <xdr:row>2</xdr:row>
      <xdr:rowOff>99978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8558B-982E-414A-9AA5-4056CB79E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" y="106680"/>
          <a:ext cx="1150619" cy="35905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91440</xdr:rowOff>
    </xdr:from>
    <xdr:to>
      <xdr:col>1</xdr:col>
      <xdr:colOff>1173479</xdr:colOff>
      <xdr:row>2</xdr:row>
      <xdr:rowOff>84738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F40378-6470-4114-A8F7-41F78B8EC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" y="91440"/>
          <a:ext cx="1150619" cy="35905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91440</xdr:rowOff>
    </xdr:from>
    <xdr:to>
      <xdr:col>1</xdr:col>
      <xdr:colOff>1203959</xdr:colOff>
      <xdr:row>2</xdr:row>
      <xdr:rowOff>84738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51FDF5-5BF8-4B5E-8B48-4928DAC94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" y="91440"/>
          <a:ext cx="1150619" cy="35905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137160</xdr:rowOff>
    </xdr:from>
    <xdr:to>
      <xdr:col>1</xdr:col>
      <xdr:colOff>1158239</xdr:colOff>
      <xdr:row>2</xdr:row>
      <xdr:rowOff>130458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A2D4A6-A530-4629-9B4E-AD342AF8F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" y="137160"/>
          <a:ext cx="1150619" cy="35905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76200</xdr:rowOff>
    </xdr:from>
    <xdr:to>
      <xdr:col>0</xdr:col>
      <xdr:colOff>1173479</xdr:colOff>
      <xdr:row>2</xdr:row>
      <xdr:rowOff>69498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CBEF42-7242-46C6-ABA8-EE96A108C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76200"/>
          <a:ext cx="1150619" cy="3590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114300</xdr:rowOff>
    </xdr:from>
    <xdr:to>
      <xdr:col>1</xdr:col>
      <xdr:colOff>1203959</xdr:colOff>
      <xdr:row>2</xdr:row>
      <xdr:rowOff>107598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3F5B97-D05C-457E-8959-A854EA294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" y="114300"/>
          <a:ext cx="1150619" cy="35905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106680</xdr:rowOff>
    </xdr:from>
    <xdr:to>
      <xdr:col>2</xdr:col>
      <xdr:colOff>175259</xdr:colOff>
      <xdr:row>2</xdr:row>
      <xdr:rowOff>99978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89E515-F76C-4181-8548-793534116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" y="106680"/>
          <a:ext cx="1150619" cy="35905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83820</xdr:rowOff>
    </xdr:from>
    <xdr:to>
      <xdr:col>1</xdr:col>
      <xdr:colOff>1257299</xdr:colOff>
      <xdr:row>2</xdr:row>
      <xdr:rowOff>77118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D23A3A-1111-4EE4-88FC-0349D4B06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" y="83820"/>
          <a:ext cx="1150619" cy="3590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68580</xdr:rowOff>
    </xdr:from>
    <xdr:to>
      <xdr:col>0</xdr:col>
      <xdr:colOff>1432560</xdr:colOff>
      <xdr:row>2</xdr:row>
      <xdr:rowOff>85898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19915D-33E0-8190-55C6-D3374008B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8580"/>
          <a:ext cx="1203960" cy="3830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278296</xdr:colOff>
      <xdr:row>0</xdr:row>
      <xdr:rowOff>86139</xdr:rowOff>
    </xdr:from>
    <xdr:to>
      <xdr:col>1</xdr:col>
      <xdr:colOff>1428915</xdr:colOff>
      <xdr:row>2</xdr:row>
      <xdr:rowOff>74136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E3D539-8994-42F9-9F8C-C3F12FC4A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896" y="86139"/>
          <a:ext cx="1150619" cy="3590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266701</xdr:colOff>
      <xdr:row>0</xdr:row>
      <xdr:rowOff>83821</xdr:rowOff>
    </xdr:from>
    <xdr:to>
      <xdr:col>1</xdr:col>
      <xdr:colOff>1417320</xdr:colOff>
      <xdr:row>2</xdr:row>
      <xdr:rowOff>77119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C2291E-D6FD-45BF-76A3-84FFD8579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1" y="83821"/>
          <a:ext cx="1150619" cy="359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213361</xdr:colOff>
      <xdr:row>0</xdr:row>
      <xdr:rowOff>99060</xdr:rowOff>
    </xdr:from>
    <xdr:to>
      <xdr:col>1</xdr:col>
      <xdr:colOff>1402081</xdr:colOff>
      <xdr:row>2</xdr:row>
      <xdr:rowOff>104248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9F12D8-ABA5-2F23-BCB3-897FD919A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1" y="99060"/>
          <a:ext cx="1188720" cy="3709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169333</xdr:colOff>
      <xdr:row>0</xdr:row>
      <xdr:rowOff>101600</xdr:rowOff>
    </xdr:from>
    <xdr:to>
      <xdr:col>1</xdr:col>
      <xdr:colOff>1498600</xdr:colOff>
      <xdr:row>2</xdr:row>
      <xdr:rowOff>143874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9AC561-BC7C-B3D9-1101-9653E96EE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933" y="101600"/>
          <a:ext cx="1329267" cy="4148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</xdr:colOff>
      <xdr:row>0</xdr:row>
      <xdr:rowOff>30480</xdr:rowOff>
    </xdr:from>
    <xdr:to>
      <xdr:col>1</xdr:col>
      <xdr:colOff>1548597</xdr:colOff>
      <xdr:row>2</xdr:row>
      <xdr:rowOff>83768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F7FFB4-9358-FBC8-B1E8-2ED178E29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" y="30480"/>
          <a:ext cx="1342857" cy="4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91440</xdr:rowOff>
    </xdr:from>
    <xdr:to>
      <xdr:col>1</xdr:col>
      <xdr:colOff>1234439</xdr:colOff>
      <xdr:row>2</xdr:row>
      <xdr:rowOff>84738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DB59BA-9ACE-415A-815F-1516951F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" y="91440"/>
          <a:ext cx="1150619" cy="3590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91440</xdr:rowOff>
    </xdr:from>
    <xdr:to>
      <xdr:col>2</xdr:col>
      <xdr:colOff>327659</xdr:colOff>
      <xdr:row>2</xdr:row>
      <xdr:rowOff>84738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F6FC50-EAE2-4E5F-B65E-64AF6D2F3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1440"/>
          <a:ext cx="1150619" cy="3590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umelo.ntwagae\Desktop\Copy%20of%20AE%20-%20Contracts%20June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el prices"/>
      <sheetName val="Rexel Bots"/>
      <sheetName val="Babcock"/>
      <sheetName val="Cotton On"/>
      <sheetName val="Epiroc RDT"/>
      <sheetName val="Epiroc Springs"/>
      <sheetName val="Laser"/>
      <sheetName val="Osborn"/>
      <sheetName val="Savino Bots"/>
      <sheetName val="Savino Nam"/>
      <sheetName val="SG"/>
      <sheetName val="TSAM"/>
      <sheetName val="Univa"/>
      <sheetName val="A Line"/>
      <sheetName val="Rebel"/>
      <sheetName val="SolgateTeleconnect"/>
      <sheetName val="Point Supply"/>
    </sheetNames>
    <sheetDataSet>
      <sheetData sheetId="0" refreshError="1">
        <row r="13">
          <cell r="AX13">
            <v>1300.42</v>
          </cell>
          <cell r="AY13">
            <v>1358.42</v>
          </cell>
          <cell r="AZ13">
            <v>1412.42</v>
          </cell>
          <cell r="BA13">
            <v>1477.62</v>
          </cell>
          <cell r="BB13">
            <v>1446.62</v>
          </cell>
          <cell r="BC13">
            <v>1466.62</v>
          </cell>
          <cell r="BD13">
            <v>1508.62</v>
          </cell>
          <cell r="BE13">
            <v>1564.2</v>
          </cell>
          <cell r="BF13">
            <v>1548.98</v>
          </cell>
          <cell r="BG13">
            <v>1571.78</v>
          </cell>
          <cell r="BH13">
            <v>1719.98</v>
          </cell>
          <cell r="BI13">
            <v>1792.48</v>
          </cell>
          <cell r="BJ13">
            <v>1724.68</v>
          </cell>
          <cell r="BK13">
            <v>1804.52</v>
          </cell>
          <cell r="BL13">
            <v>1948.88</v>
          </cell>
          <cell r="BM13">
            <v>2101.44</v>
          </cell>
          <cell r="BN13">
            <v>2199.44</v>
          </cell>
          <cell r="BO13">
            <v>2309.44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E1127-0FAC-48D9-916A-9DE1D8930C77}">
  <dimension ref="B4:N43"/>
  <sheetViews>
    <sheetView zoomScaleNormal="100" workbookViewId="0">
      <selection activeCell="C1" sqref="C1"/>
    </sheetView>
  </sheetViews>
  <sheetFormatPr defaultRowHeight="14.4"/>
  <cols>
    <col min="2" max="2" width="25" customWidth="1"/>
    <col min="3" max="3" width="32.6640625" bestFit="1" customWidth="1"/>
    <col min="4" max="4" width="10.44140625" bestFit="1" customWidth="1"/>
    <col min="5" max="5" width="9.5546875" bestFit="1" customWidth="1"/>
    <col min="6" max="6" width="13.33203125" bestFit="1" customWidth="1"/>
    <col min="7" max="7" width="9" bestFit="1" customWidth="1"/>
    <col min="8" max="8" width="11.5546875" bestFit="1" customWidth="1"/>
    <col min="9" max="9" width="21.44140625" customWidth="1"/>
    <col min="10" max="10" width="19.21875" customWidth="1"/>
    <col min="11" max="11" width="9.6640625" bestFit="1" customWidth="1"/>
    <col min="12" max="12" width="9.21875" bestFit="1" customWidth="1"/>
    <col min="13" max="13" width="12.33203125" bestFit="1" customWidth="1"/>
    <col min="14" max="14" width="8.33203125" bestFit="1" customWidth="1"/>
  </cols>
  <sheetData>
    <row r="4" spans="2:14">
      <c r="B4" s="140" t="s">
        <v>56</v>
      </c>
      <c r="C4" s="140"/>
      <c r="D4" s="140"/>
      <c r="E4" s="140"/>
      <c r="F4" s="140"/>
      <c r="G4" s="140"/>
      <c r="I4" s="140" t="s">
        <v>55</v>
      </c>
      <c r="J4" s="140"/>
      <c r="K4" s="140"/>
      <c r="L4" s="140"/>
      <c r="M4" s="140"/>
      <c r="N4" s="140"/>
    </row>
    <row r="5" spans="2:14">
      <c r="B5" s="140"/>
      <c r="C5" s="140"/>
      <c r="D5" s="140"/>
      <c r="E5" s="140"/>
      <c r="F5" s="140"/>
      <c r="G5" s="140"/>
      <c r="I5" s="140"/>
      <c r="J5" s="140"/>
      <c r="K5" s="140"/>
      <c r="L5" s="140"/>
      <c r="M5" s="140"/>
      <c r="N5" s="140"/>
    </row>
    <row r="6" spans="2:14" ht="43.2">
      <c r="B6" s="24" t="s">
        <v>26</v>
      </c>
      <c r="C6" s="66" t="s">
        <v>46</v>
      </c>
      <c r="D6" s="25" t="s">
        <v>27</v>
      </c>
      <c r="E6" s="25" t="s">
        <v>28</v>
      </c>
      <c r="F6" s="25" t="s">
        <v>29</v>
      </c>
      <c r="G6" s="25" t="s">
        <v>30</v>
      </c>
      <c r="I6" s="24" t="s">
        <v>26</v>
      </c>
      <c r="J6" s="66" t="s">
        <v>46</v>
      </c>
      <c r="K6" s="25" t="s">
        <v>27</v>
      </c>
      <c r="L6" s="25" t="s">
        <v>28</v>
      </c>
      <c r="M6" s="25" t="s">
        <v>29</v>
      </c>
      <c r="N6" s="25" t="s">
        <v>30</v>
      </c>
    </row>
    <row r="7" spans="2:14">
      <c r="B7" s="26" t="s">
        <v>31</v>
      </c>
      <c r="C7" s="89">
        <v>1237.56</v>
      </c>
      <c r="D7" s="28"/>
      <c r="E7" s="28"/>
      <c r="F7" s="28"/>
      <c r="G7" s="29"/>
      <c r="I7" s="26" t="s">
        <v>31</v>
      </c>
      <c r="J7" s="89">
        <v>1237.56</v>
      </c>
      <c r="K7" s="28"/>
      <c r="L7" s="28"/>
      <c r="M7" s="28"/>
      <c r="N7" s="29"/>
    </row>
    <row r="8" spans="2:14">
      <c r="B8" s="30">
        <v>44197</v>
      </c>
      <c r="C8" s="43">
        <f>'Fuel prices'!AX$17</f>
        <v>1300.42</v>
      </c>
      <c r="D8" s="38">
        <f>C8-$C$7</f>
        <v>62.860000000000127</v>
      </c>
      <c r="E8" s="39">
        <f>D8/$C$7</f>
        <v>5.079349688095941E-2</v>
      </c>
      <c r="F8" s="34">
        <v>0.35</v>
      </c>
      <c r="G8" s="34">
        <f>F8*E8</f>
        <v>1.7777723908335791E-2</v>
      </c>
      <c r="I8" s="30">
        <v>44197</v>
      </c>
      <c r="J8" s="43">
        <f>'[1]Fuel prices'!AX$13</f>
        <v>1300.42</v>
      </c>
      <c r="K8" s="38">
        <f>J8-$C$7</f>
        <v>62.860000000000127</v>
      </c>
      <c r="L8" s="39">
        <f>K8/$C$7</f>
        <v>5.079349688095941E-2</v>
      </c>
      <c r="M8" s="34">
        <v>0.35</v>
      </c>
      <c r="N8" s="34">
        <f>M8*L8</f>
        <v>1.7777723908335791E-2</v>
      </c>
    </row>
    <row r="9" spans="2:14">
      <c r="B9" s="30">
        <v>44228</v>
      </c>
      <c r="C9" s="43">
        <f>'Fuel prices'!AY$17</f>
        <v>1358.42</v>
      </c>
      <c r="D9" s="38">
        <f t="shared" ref="D9:D11" si="0">C9-$C$7</f>
        <v>120.86000000000013</v>
      </c>
      <c r="E9" s="39">
        <f t="shared" ref="E9:E10" si="1">D9/$C$7</f>
        <v>9.765991143863742E-2</v>
      </c>
      <c r="F9" s="34">
        <v>0.35</v>
      </c>
      <c r="G9" s="34">
        <f>F9*E9</f>
        <v>3.4180969003523097E-2</v>
      </c>
      <c r="I9" s="30">
        <v>44228</v>
      </c>
      <c r="J9" s="43">
        <f>'[1]Fuel prices'!AY$13</f>
        <v>1358.42</v>
      </c>
      <c r="K9" s="38">
        <f t="shared" ref="K9:K25" si="2">J9-$C$7</f>
        <v>120.86000000000013</v>
      </c>
      <c r="L9" s="39">
        <f t="shared" ref="L9:L10" si="3">K9/$C$7</f>
        <v>9.765991143863742E-2</v>
      </c>
      <c r="M9" s="34">
        <v>0.35</v>
      </c>
      <c r="N9" s="34">
        <f>M9*L9</f>
        <v>3.4180969003523097E-2</v>
      </c>
    </row>
    <row r="10" spans="2:14">
      <c r="B10" s="30">
        <v>44256</v>
      </c>
      <c r="C10" s="43">
        <f>'Fuel prices'!AZ$17</f>
        <v>1412.42</v>
      </c>
      <c r="D10" s="38">
        <f t="shared" si="0"/>
        <v>174.86000000000013</v>
      </c>
      <c r="E10" s="39">
        <f t="shared" si="1"/>
        <v>0.14129415947509627</v>
      </c>
      <c r="F10" s="34">
        <v>0.35</v>
      </c>
      <c r="G10" s="34">
        <f>F10*E10</f>
        <v>4.9452955816283693E-2</v>
      </c>
      <c r="I10" s="30">
        <v>44256</v>
      </c>
      <c r="J10" s="43">
        <f>'[1]Fuel prices'!AZ$13</f>
        <v>1412.42</v>
      </c>
      <c r="K10" s="38">
        <f t="shared" si="2"/>
        <v>174.86000000000013</v>
      </c>
      <c r="L10" s="39">
        <f t="shared" si="3"/>
        <v>0.14129415947509627</v>
      </c>
      <c r="M10" s="34">
        <v>0.35</v>
      </c>
      <c r="N10" s="34">
        <f>M10*L10</f>
        <v>4.9452955816283693E-2</v>
      </c>
    </row>
    <row r="11" spans="2:14">
      <c r="B11" s="30">
        <v>44287</v>
      </c>
      <c r="C11" s="43">
        <f>'Fuel prices'!BA$17</f>
        <v>1477.62</v>
      </c>
      <c r="D11" s="38">
        <f t="shared" si="0"/>
        <v>240.05999999999995</v>
      </c>
      <c r="E11" s="39">
        <f>D11/$C$7</f>
        <v>0.19397847377096863</v>
      </c>
      <c r="F11" s="92">
        <v>0.21</v>
      </c>
      <c r="G11" s="34">
        <f t="shared" ref="G11" si="4">F11*E11</f>
        <v>4.0735479491903412E-2</v>
      </c>
      <c r="I11" s="30">
        <v>44287</v>
      </c>
      <c r="J11" s="43">
        <f>'[1]Fuel prices'!BA$13</f>
        <v>1477.62</v>
      </c>
      <c r="K11" s="38">
        <f t="shared" si="2"/>
        <v>240.05999999999995</v>
      </c>
      <c r="L11" s="39">
        <f>K11/$C$7</f>
        <v>0.19397847377096863</v>
      </c>
      <c r="M11" s="34">
        <v>0.35</v>
      </c>
      <c r="N11" s="34">
        <f t="shared" ref="N11:N25" si="5">M11*L11</f>
        <v>6.7892465819839015E-2</v>
      </c>
    </row>
    <row r="12" spans="2:14">
      <c r="B12" s="30">
        <v>44317</v>
      </c>
      <c r="C12" s="43">
        <f>'Fuel prices'!BB$17</f>
        <v>1446.62</v>
      </c>
      <c r="D12" s="38">
        <f t="shared" ref="D12" si="6">C12-$C$7</f>
        <v>209.05999999999995</v>
      </c>
      <c r="E12" s="39">
        <f>D12/$C$7</f>
        <v>0.16892918323152006</v>
      </c>
      <c r="F12" s="34">
        <v>0.21</v>
      </c>
      <c r="G12" s="34">
        <f t="shared" ref="G12" si="7">F12*E12</f>
        <v>3.5475128478619215E-2</v>
      </c>
      <c r="I12" s="30">
        <v>44317</v>
      </c>
      <c r="J12" s="43">
        <f>'[1]Fuel prices'!BB$13</f>
        <v>1446.62</v>
      </c>
      <c r="K12" s="38">
        <f t="shared" si="2"/>
        <v>209.05999999999995</v>
      </c>
      <c r="L12" s="39">
        <f>K12/$C$7</f>
        <v>0.16892918323152006</v>
      </c>
      <c r="M12" s="34">
        <v>0.35</v>
      </c>
      <c r="N12" s="34">
        <f t="shared" si="5"/>
        <v>5.9125214131032021E-2</v>
      </c>
    </row>
    <row r="13" spans="2:14">
      <c r="B13" s="30">
        <v>44348</v>
      </c>
      <c r="C13" s="43">
        <f>'Fuel prices'!BC$17</f>
        <v>1466.62</v>
      </c>
      <c r="D13" s="38">
        <f t="shared" ref="D13" si="8">C13-$C$7</f>
        <v>229.05999999999995</v>
      </c>
      <c r="E13" s="39">
        <f>D13/$C$7</f>
        <v>0.18509001583761592</v>
      </c>
      <c r="F13" s="34">
        <v>0.21</v>
      </c>
      <c r="G13" s="34">
        <f t="shared" ref="G13" si="9">F13*E13</f>
        <v>3.8868903325899339E-2</v>
      </c>
      <c r="I13" s="30">
        <v>44348</v>
      </c>
      <c r="J13" s="43">
        <f>'[1]Fuel prices'!BC$13</f>
        <v>1466.62</v>
      </c>
      <c r="K13" s="38">
        <f t="shared" si="2"/>
        <v>229.05999999999995</v>
      </c>
      <c r="L13" s="39">
        <f>K13/$C$7</f>
        <v>0.18509001583761592</v>
      </c>
      <c r="M13" s="34">
        <v>0.35</v>
      </c>
      <c r="N13" s="34">
        <f t="shared" si="5"/>
        <v>6.4781505543165571E-2</v>
      </c>
    </row>
    <row r="14" spans="2:14">
      <c r="B14" s="30">
        <v>44378</v>
      </c>
      <c r="C14" s="43">
        <f>'Fuel prices'!BD$17</f>
        <v>1508.62</v>
      </c>
      <c r="D14" s="38">
        <f t="shared" ref="D14" si="10">C14-$C$7</f>
        <v>271.05999999999995</v>
      </c>
      <c r="E14" s="39">
        <f>D14/$C$7</f>
        <v>0.21902776431041723</v>
      </c>
      <c r="F14" s="34">
        <v>0.21</v>
      </c>
      <c r="G14" s="34">
        <f t="shared" ref="G14" si="11">F14*E14</f>
        <v>4.5995830505187615E-2</v>
      </c>
      <c r="I14" s="30">
        <v>44378</v>
      </c>
      <c r="J14" s="43">
        <f>'[1]Fuel prices'!BD$13</f>
        <v>1508.62</v>
      </c>
      <c r="K14" s="38">
        <f t="shared" si="2"/>
        <v>271.05999999999995</v>
      </c>
      <c r="L14" s="39">
        <f>K14/$C$7</f>
        <v>0.21902776431041723</v>
      </c>
      <c r="M14" s="34">
        <v>0.35</v>
      </c>
      <c r="N14" s="34">
        <f t="shared" si="5"/>
        <v>7.665971750864603E-2</v>
      </c>
    </row>
    <row r="15" spans="2:14">
      <c r="B15" s="30">
        <v>44409</v>
      </c>
      <c r="C15" s="43">
        <f>'Fuel prices'!BE$17</f>
        <v>1564.2</v>
      </c>
      <c r="D15" s="38">
        <f t="shared" ref="D15" si="12">C15-$C$7</f>
        <v>326.6400000000001</v>
      </c>
      <c r="E15" s="39">
        <f>D15/$C$7</f>
        <v>0.26393871812275777</v>
      </c>
      <c r="F15" s="34">
        <v>0.21</v>
      </c>
      <c r="G15" s="34">
        <f t="shared" ref="G15" si="13">F15*E15</f>
        <v>5.5427130805779129E-2</v>
      </c>
      <c r="I15" s="30">
        <v>44409</v>
      </c>
      <c r="J15" s="43">
        <f>'[1]Fuel prices'!BE$13</f>
        <v>1564.2</v>
      </c>
      <c r="K15" s="38">
        <f t="shared" si="2"/>
        <v>326.6400000000001</v>
      </c>
      <c r="L15" s="39">
        <f>K15/$C$7</f>
        <v>0.26393871812275777</v>
      </c>
      <c r="M15" s="34">
        <v>0.35</v>
      </c>
      <c r="N15" s="34">
        <f t="shared" si="5"/>
        <v>9.2378551342965215E-2</v>
      </c>
    </row>
    <row r="16" spans="2:14">
      <c r="B16" s="30">
        <v>44440</v>
      </c>
      <c r="C16" s="43">
        <f>'Fuel prices'!BF17</f>
        <v>1548.98</v>
      </c>
      <c r="D16" s="38">
        <f t="shared" ref="D16:D20" si="14">C16-$C$7</f>
        <v>311.42000000000007</v>
      </c>
      <c r="E16" s="39">
        <f t="shared" ref="E16:E21" si="15">D16/$C$7</f>
        <v>0.25164032450951879</v>
      </c>
      <c r="F16" s="34">
        <v>0.21</v>
      </c>
      <c r="G16" s="34">
        <f t="shared" ref="G16:G20" si="16">F16*E16</f>
        <v>5.2844468146998946E-2</v>
      </c>
      <c r="I16" s="30">
        <v>44440</v>
      </c>
      <c r="J16" s="43">
        <f>'[1]Fuel prices'!BF$13</f>
        <v>1548.98</v>
      </c>
      <c r="K16" s="38">
        <f t="shared" si="2"/>
        <v>311.42000000000007</v>
      </c>
      <c r="L16" s="39">
        <f t="shared" ref="L16:L19" si="17">K16/$C$7</f>
        <v>0.25164032450951879</v>
      </c>
      <c r="M16" s="34">
        <v>0.35</v>
      </c>
      <c r="N16" s="34">
        <f t="shared" si="5"/>
        <v>8.8074113578331573E-2</v>
      </c>
    </row>
    <row r="17" spans="2:14">
      <c r="B17" s="30">
        <v>44470</v>
      </c>
      <c r="C17" s="43">
        <f>'Fuel prices'!BG17</f>
        <v>1571.78</v>
      </c>
      <c r="D17" s="38">
        <f t="shared" si="14"/>
        <v>334.22</v>
      </c>
      <c r="E17" s="39">
        <f t="shared" si="15"/>
        <v>0.27006367368046807</v>
      </c>
      <c r="F17" s="34">
        <v>0.21</v>
      </c>
      <c r="G17" s="34">
        <f t="shared" si="16"/>
        <v>5.6713371472898295E-2</v>
      </c>
      <c r="I17" s="30">
        <v>44470</v>
      </c>
      <c r="J17" s="43">
        <f>'[1]Fuel prices'!BG13</f>
        <v>1571.78</v>
      </c>
      <c r="K17" s="38">
        <f t="shared" si="2"/>
        <v>334.22</v>
      </c>
      <c r="L17" s="39">
        <f t="shared" si="17"/>
        <v>0.27006367368046807</v>
      </c>
      <c r="M17" s="34">
        <v>0.35</v>
      </c>
      <c r="N17" s="34">
        <f t="shared" si="5"/>
        <v>9.4522285788163823E-2</v>
      </c>
    </row>
    <row r="18" spans="2:14">
      <c r="B18" s="30">
        <v>44501</v>
      </c>
      <c r="C18" s="43">
        <f>'Fuel prices'!BH17</f>
        <v>1719.98</v>
      </c>
      <c r="D18" s="38">
        <f t="shared" si="14"/>
        <v>482.42000000000007</v>
      </c>
      <c r="E18" s="39">
        <f t="shared" si="15"/>
        <v>0.38981544329163847</v>
      </c>
      <c r="F18" s="34">
        <v>0.21</v>
      </c>
      <c r="G18" s="34">
        <f t="shared" si="16"/>
        <v>8.1861243091244082E-2</v>
      </c>
      <c r="I18" s="30">
        <v>44501</v>
      </c>
      <c r="J18" s="43">
        <f>'[1]Fuel prices'!BH$13</f>
        <v>1719.98</v>
      </c>
      <c r="K18" s="38">
        <f t="shared" si="2"/>
        <v>482.42000000000007</v>
      </c>
      <c r="L18" s="39">
        <f t="shared" si="17"/>
        <v>0.38981544329163847</v>
      </c>
      <c r="M18" s="34">
        <v>0.35</v>
      </c>
      <c r="N18" s="34">
        <f t="shared" si="5"/>
        <v>0.13643540515207345</v>
      </c>
    </row>
    <row r="19" spans="2:14">
      <c r="B19" s="30">
        <v>44531</v>
      </c>
      <c r="C19" s="43">
        <f>'Fuel prices'!BI17</f>
        <v>1792.48</v>
      </c>
      <c r="D19" s="38">
        <f t="shared" si="14"/>
        <v>554.92000000000007</v>
      </c>
      <c r="E19" s="39">
        <f t="shared" si="15"/>
        <v>0.44839846148873597</v>
      </c>
      <c r="F19" s="34">
        <v>0.21</v>
      </c>
      <c r="G19" s="34">
        <f t="shared" si="16"/>
        <v>9.4163676912634553E-2</v>
      </c>
      <c r="I19" s="30">
        <v>44531</v>
      </c>
      <c r="J19" s="43">
        <f>'[1]Fuel prices'!BI13</f>
        <v>1792.48</v>
      </c>
      <c r="K19" s="38">
        <f t="shared" si="2"/>
        <v>554.92000000000007</v>
      </c>
      <c r="L19" s="39">
        <f t="shared" si="17"/>
        <v>0.44839846148873597</v>
      </c>
      <c r="M19" s="34">
        <v>0.35</v>
      </c>
      <c r="N19" s="34">
        <f t="shared" si="5"/>
        <v>0.15693946152105759</v>
      </c>
    </row>
    <row r="20" spans="2:14">
      <c r="B20" s="30">
        <v>44562</v>
      </c>
      <c r="C20" s="43">
        <f>'Fuel prices'!BJ17</f>
        <v>1724.68</v>
      </c>
      <c r="D20" s="38">
        <f t="shared" si="14"/>
        <v>487.12000000000012</v>
      </c>
      <c r="E20" s="39">
        <f>D20/$C$7</f>
        <v>0.39361323895407102</v>
      </c>
      <c r="F20" s="34">
        <v>0.21</v>
      </c>
      <c r="G20" s="34">
        <f t="shared" si="16"/>
        <v>8.2658780180354913E-2</v>
      </c>
      <c r="I20" s="30">
        <v>44562</v>
      </c>
      <c r="J20" s="43">
        <f>'[1]Fuel prices'!BJ13</f>
        <v>1724.68</v>
      </c>
      <c r="K20" s="38">
        <f t="shared" si="2"/>
        <v>487.12000000000012</v>
      </c>
      <c r="L20" s="39">
        <f>K20/$C$7</f>
        <v>0.39361323895407102</v>
      </c>
      <c r="M20" s="34">
        <v>0.35</v>
      </c>
      <c r="N20" s="34">
        <f t="shared" si="5"/>
        <v>0.13776463363392485</v>
      </c>
    </row>
    <row r="21" spans="2:14">
      <c r="B21" s="30">
        <v>44593</v>
      </c>
      <c r="C21" s="43">
        <f>'Fuel prices'!BK17</f>
        <v>1804.52</v>
      </c>
      <c r="D21" s="38">
        <f t="shared" ref="D21" si="18">C21-$C$7</f>
        <v>566.96</v>
      </c>
      <c r="E21" s="39">
        <f t="shared" si="15"/>
        <v>0.45812728271760567</v>
      </c>
      <c r="F21" s="34">
        <v>0.21</v>
      </c>
      <c r="G21" s="34">
        <f t="shared" ref="G21" si="19">F21*E21</f>
        <v>9.6206729370697186E-2</v>
      </c>
      <c r="I21" s="30">
        <v>44593</v>
      </c>
      <c r="J21" s="43">
        <f>'[1]Fuel prices'!BK13</f>
        <v>1804.52</v>
      </c>
      <c r="K21" s="38">
        <f t="shared" si="2"/>
        <v>566.96</v>
      </c>
      <c r="L21" s="39">
        <f t="shared" ref="L21:L25" si="20">K21/$C$7</f>
        <v>0.45812728271760567</v>
      </c>
      <c r="M21" s="34">
        <v>0.35</v>
      </c>
      <c r="N21" s="34">
        <f t="shared" si="5"/>
        <v>0.16034454895116199</v>
      </c>
    </row>
    <row r="22" spans="2:14">
      <c r="B22" s="30">
        <v>44621</v>
      </c>
      <c r="C22" s="43">
        <f>'Fuel prices'!BL17</f>
        <v>1948.88</v>
      </c>
      <c r="D22" s="38">
        <f t="shared" ref="D22" si="21">C22-$C$7</f>
        <v>711.32000000000016</v>
      </c>
      <c r="E22" s="39">
        <f t="shared" ref="E22" si="22">D22/$C$7</f>
        <v>0.57477617246840573</v>
      </c>
      <c r="F22" s="34">
        <v>0.21</v>
      </c>
      <c r="G22" s="34">
        <f t="shared" ref="G22" si="23">F22*E22</f>
        <v>0.12070299621836519</v>
      </c>
      <c r="I22" s="30">
        <v>44621</v>
      </c>
      <c r="J22" s="43">
        <f>'[1]Fuel prices'!BL13</f>
        <v>1948.88</v>
      </c>
      <c r="K22" s="38">
        <f t="shared" si="2"/>
        <v>711.32000000000016</v>
      </c>
      <c r="L22" s="39">
        <f t="shared" si="20"/>
        <v>0.57477617246840573</v>
      </c>
      <c r="M22" s="34">
        <v>0.35</v>
      </c>
      <c r="N22" s="34">
        <f t="shared" si="5"/>
        <v>0.20117166036394199</v>
      </c>
    </row>
    <row r="23" spans="2:14">
      <c r="B23" s="30">
        <v>44652</v>
      </c>
      <c r="C23" s="43">
        <f>'Fuel prices'!BM17</f>
        <v>2101.44</v>
      </c>
      <c r="D23" s="38">
        <f t="shared" ref="D23" si="24">C23-$C$7</f>
        <v>863.88000000000011</v>
      </c>
      <c r="E23" s="39">
        <f t="shared" ref="E23" si="25">D23/$C$7</f>
        <v>0.698051003587705</v>
      </c>
      <c r="F23" s="34">
        <v>0.21</v>
      </c>
      <c r="G23" s="34">
        <f t="shared" ref="G23" si="26">F23*E23</f>
        <v>0.14659071075341804</v>
      </c>
      <c r="I23" s="30">
        <v>44652</v>
      </c>
      <c r="J23" s="43">
        <f>'[1]Fuel prices'!BM13</f>
        <v>2101.44</v>
      </c>
      <c r="K23" s="38">
        <f t="shared" si="2"/>
        <v>863.88000000000011</v>
      </c>
      <c r="L23" s="39">
        <f t="shared" si="20"/>
        <v>0.698051003587705</v>
      </c>
      <c r="M23" s="34">
        <v>0.35</v>
      </c>
      <c r="N23" s="34">
        <f t="shared" si="5"/>
        <v>0.24431785125569674</v>
      </c>
    </row>
    <row r="24" spans="2:14">
      <c r="B24" s="30">
        <v>44682</v>
      </c>
      <c r="C24" s="43">
        <f>'Fuel prices'!BN17</f>
        <v>2199.44</v>
      </c>
      <c r="D24" s="38">
        <f t="shared" ref="D24" si="27">C24-$C$7</f>
        <v>961.88000000000011</v>
      </c>
      <c r="E24" s="39">
        <f t="shared" ref="E24" si="28">D24/$C$7</f>
        <v>0.77723908335757474</v>
      </c>
      <c r="F24" s="34">
        <v>0.21</v>
      </c>
      <c r="G24" s="34">
        <f t="shared" ref="G24" si="29">F24*E24</f>
        <v>0.1632202075050907</v>
      </c>
      <c r="I24" s="30">
        <v>44682</v>
      </c>
      <c r="J24" s="43">
        <f>'[1]Fuel prices'!BN13</f>
        <v>2199.44</v>
      </c>
      <c r="K24" s="38">
        <f t="shared" si="2"/>
        <v>961.88000000000011</v>
      </c>
      <c r="L24" s="39">
        <f t="shared" si="20"/>
        <v>0.77723908335757474</v>
      </c>
      <c r="M24" s="34">
        <v>0.35</v>
      </c>
      <c r="N24" s="34">
        <f t="shared" si="5"/>
        <v>0.27203367917515114</v>
      </c>
    </row>
    <row r="25" spans="2:14">
      <c r="B25" s="30">
        <v>44713</v>
      </c>
      <c r="C25" s="43">
        <f>'Fuel prices'!BO17</f>
        <v>2309.44</v>
      </c>
      <c r="D25" s="38">
        <f t="shared" ref="D25" si="30">C25-$C$7</f>
        <v>1071.8800000000001</v>
      </c>
      <c r="E25" s="39">
        <f t="shared" ref="E25" si="31">D25/$C$7</f>
        <v>0.86612366269110197</v>
      </c>
      <c r="F25" s="34">
        <v>0.21</v>
      </c>
      <c r="G25" s="34">
        <f t="shared" ref="G25" si="32">F25*E25</f>
        <v>0.18188596916513142</v>
      </c>
      <c r="I25" s="30">
        <v>44713</v>
      </c>
      <c r="J25" s="43">
        <f>'[1]Fuel prices'!BO13</f>
        <v>2309.44</v>
      </c>
      <c r="K25" s="38">
        <f t="shared" si="2"/>
        <v>1071.8800000000001</v>
      </c>
      <c r="L25" s="39">
        <f t="shared" si="20"/>
        <v>0.86612366269110197</v>
      </c>
      <c r="M25" s="34">
        <v>0.35</v>
      </c>
      <c r="N25" s="34">
        <f t="shared" si="5"/>
        <v>0.30314328194188567</v>
      </c>
    </row>
    <row r="26" spans="2:14">
      <c r="B26" s="30">
        <v>44743</v>
      </c>
      <c r="C26" s="43">
        <v>2540.44</v>
      </c>
      <c r="D26" s="38">
        <f t="shared" ref="D26" si="33">C26-$C$7</f>
        <v>1302.8800000000001</v>
      </c>
      <c r="E26" s="39">
        <f t="shared" ref="E26" si="34">D26/$C$7</f>
        <v>1.0527812792915092</v>
      </c>
      <c r="F26" s="34">
        <v>0.21</v>
      </c>
      <c r="G26" s="34">
        <f t="shared" ref="G26" si="35">F26*E26</f>
        <v>0.22108406865121694</v>
      </c>
      <c r="I26" s="30">
        <v>44743</v>
      </c>
      <c r="J26" s="43">
        <v>2540.44</v>
      </c>
      <c r="K26" s="38">
        <f t="shared" ref="K26" si="36">J26-$C$7</f>
        <v>1302.8800000000001</v>
      </c>
      <c r="L26" s="39">
        <f t="shared" ref="L26" si="37">K26/$C$7</f>
        <v>1.0527812792915092</v>
      </c>
      <c r="M26" s="34">
        <v>0.35</v>
      </c>
      <c r="N26" s="34">
        <f t="shared" ref="N26" si="38">M26*L26</f>
        <v>0.36847344775202823</v>
      </c>
    </row>
    <row r="27" spans="2:14">
      <c r="B27" s="30">
        <v>44774</v>
      </c>
      <c r="C27" s="43">
        <f>'Fuel prices'!BQ17</f>
        <v>2452.44</v>
      </c>
      <c r="D27" s="38">
        <f t="shared" ref="D27" si="39">C27-$C$7</f>
        <v>1214.8800000000001</v>
      </c>
      <c r="E27" s="39">
        <f t="shared" ref="E27" si="40">D27/$C$7</f>
        <v>0.98167361582468737</v>
      </c>
      <c r="F27" s="34">
        <v>0.21</v>
      </c>
      <c r="G27" s="34">
        <f t="shared" ref="G27" si="41">F27*E27</f>
        <v>0.20615145932318435</v>
      </c>
      <c r="I27" s="30">
        <v>44774</v>
      </c>
      <c r="J27" s="43">
        <f t="shared" ref="J27:J32" si="42">C27</f>
        <v>2452.44</v>
      </c>
      <c r="K27" s="38">
        <f t="shared" ref="K27" si="43">J27-$C$7</f>
        <v>1214.8800000000001</v>
      </c>
      <c r="L27" s="39">
        <f t="shared" ref="L27" si="44">K27/$C$7</f>
        <v>0.98167361582468737</v>
      </c>
      <c r="M27" s="34">
        <v>0.35</v>
      </c>
      <c r="N27" s="34">
        <f t="shared" ref="N27" si="45">M27*L27</f>
        <v>0.34358576553864056</v>
      </c>
    </row>
    <row r="28" spans="2:14">
      <c r="B28" s="30">
        <v>44805</v>
      </c>
      <c r="C28" s="43">
        <f>'Fuel prices'!BR17</f>
        <v>2396.1</v>
      </c>
      <c r="D28" s="38">
        <f t="shared" ref="D28" si="46">C28-$C$7</f>
        <v>1158.54</v>
      </c>
      <c r="E28" s="39">
        <f t="shared" ref="E28" si="47">D28/$C$7</f>
        <v>0.93614855037331524</v>
      </c>
      <c r="F28" s="34">
        <v>0.21</v>
      </c>
      <c r="G28" s="34">
        <f t="shared" ref="G28" si="48">F28*E28</f>
        <v>0.19659119557839619</v>
      </c>
      <c r="I28" s="30">
        <v>44805</v>
      </c>
      <c r="J28" s="43">
        <f t="shared" si="42"/>
        <v>2396.1</v>
      </c>
      <c r="K28" s="38">
        <f t="shared" ref="K28" si="49">J28-$C$7</f>
        <v>1158.54</v>
      </c>
      <c r="L28" s="39">
        <f t="shared" ref="L28" si="50">K28/$C$7</f>
        <v>0.93614855037331524</v>
      </c>
      <c r="M28" s="34">
        <v>0.35</v>
      </c>
      <c r="N28" s="34">
        <f t="shared" ref="N28" si="51">M28*L28</f>
        <v>0.3276519926306603</v>
      </c>
    </row>
    <row r="29" spans="2:14">
      <c r="B29" s="30">
        <v>44835</v>
      </c>
      <c r="C29" s="43">
        <f>'Fuel prices'!BS17</f>
        <v>2406.1</v>
      </c>
      <c r="D29" s="38">
        <f t="shared" ref="D29" si="52">C29-$C$7</f>
        <v>1168.54</v>
      </c>
      <c r="E29" s="39">
        <f t="shared" ref="E29" si="53">D29/$C$7</f>
        <v>0.94422896667636314</v>
      </c>
      <c r="F29" s="34">
        <v>0.21</v>
      </c>
      <c r="G29" s="34">
        <f t="shared" ref="G29" si="54">F29*E29</f>
        <v>0.19828808300203626</v>
      </c>
      <c r="I29" s="30">
        <v>44835</v>
      </c>
      <c r="J29" s="43">
        <f t="shared" si="42"/>
        <v>2406.1</v>
      </c>
      <c r="K29" s="38">
        <f t="shared" ref="K29" si="55">J29-$C$7</f>
        <v>1168.54</v>
      </c>
      <c r="L29" s="39">
        <f t="shared" ref="L29" si="56">K29/$C$7</f>
        <v>0.94422896667636314</v>
      </c>
      <c r="M29" s="34">
        <v>0.35</v>
      </c>
      <c r="N29" s="34">
        <f t="shared" ref="N29" si="57">M29*L29</f>
        <v>0.33048013833672707</v>
      </c>
    </row>
    <row r="30" spans="2:14">
      <c r="B30" s="30">
        <v>44866</v>
      </c>
      <c r="C30" s="43">
        <f>'Fuel prices'!BT17</f>
        <v>2548.96</v>
      </c>
      <c r="D30" s="38">
        <f t="shared" ref="D30" si="58">C30-$C$7</f>
        <v>1311.4</v>
      </c>
      <c r="E30" s="39">
        <f t="shared" ref="E30" si="59">D30/$C$7</f>
        <v>1.059665793981706</v>
      </c>
      <c r="F30" s="34">
        <v>0.21</v>
      </c>
      <c r="G30" s="34">
        <f t="shared" ref="G30" si="60">F30*E30</f>
        <v>0.22252981673615826</v>
      </c>
      <c r="I30" s="30">
        <v>44866</v>
      </c>
      <c r="J30" s="43">
        <f t="shared" si="42"/>
        <v>2548.96</v>
      </c>
      <c r="K30" s="38">
        <f t="shared" ref="K30" si="61">J30-$C$7</f>
        <v>1311.4</v>
      </c>
      <c r="L30" s="39">
        <f t="shared" ref="L30" si="62">K30/$C$7</f>
        <v>1.059665793981706</v>
      </c>
      <c r="M30" s="34">
        <v>0.35</v>
      </c>
      <c r="N30" s="34">
        <f t="shared" ref="N30" si="63">M30*L30</f>
        <v>0.37088302789359706</v>
      </c>
    </row>
    <row r="31" spans="2:14">
      <c r="B31" s="30">
        <v>44896</v>
      </c>
      <c r="C31" s="43">
        <f>'Fuel prices'!BU17</f>
        <v>2391.77</v>
      </c>
      <c r="D31" s="38">
        <f t="shared" ref="D31" si="64">C31-$C$7</f>
        <v>1154.21</v>
      </c>
      <c r="E31" s="39">
        <f t="shared" ref="E31" si="65">D31/$C$7</f>
        <v>0.93264973011409558</v>
      </c>
      <c r="F31" s="34">
        <v>0.21</v>
      </c>
      <c r="G31" s="34">
        <f t="shared" ref="G31" si="66">F31*E31</f>
        <v>0.19585644332396007</v>
      </c>
      <c r="I31" s="30">
        <v>44896</v>
      </c>
      <c r="J31" s="43">
        <f t="shared" si="42"/>
        <v>2391.77</v>
      </c>
      <c r="K31" s="38">
        <f t="shared" ref="K31" si="67">J31-$C$7</f>
        <v>1154.21</v>
      </c>
      <c r="L31" s="39">
        <f t="shared" ref="L31" si="68">K31/$C$7</f>
        <v>0.93264973011409558</v>
      </c>
      <c r="M31" s="34">
        <v>0.35</v>
      </c>
      <c r="N31" s="34">
        <f t="shared" ref="N31" si="69">M31*L31</f>
        <v>0.32642740553993344</v>
      </c>
    </row>
    <row r="32" spans="2:14">
      <c r="B32" s="30">
        <v>44927</v>
      </c>
      <c r="C32" s="43">
        <f>'Fuel prices'!BV17</f>
        <v>2122.87</v>
      </c>
      <c r="D32" s="38">
        <f t="shared" ref="D32" si="70">C32-$C$7</f>
        <v>885.31</v>
      </c>
      <c r="E32" s="39">
        <f t="shared" ref="E32" si="71">D32/$C$7</f>
        <v>0.71536733572513655</v>
      </c>
      <c r="F32" s="34">
        <v>0.21</v>
      </c>
      <c r="G32" s="34">
        <f t="shared" ref="G32" si="72">F32*E32</f>
        <v>0.15022714050227867</v>
      </c>
      <c r="I32" s="30">
        <v>44927</v>
      </c>
      <c r="J32" s="43">
        <f t="shared" si="42"/>
        <v>2122.87</v>
      </c>
      <c r="K32" s="38">
        <f t="shared" ref="K32" si="73">J32-$C$7</f>
        <v>885.31</v>
      </c>
      <c r="L32" s="39">
        <f t="shared" ref="L32" si="74">K32/$C$7</f>
        <v>0.71536733572513655</v>
      </c>
      <c r="M32" s="34">
        <v>0.35</v>
      </c>
      <c r="N32" s="34">
        <f t="shared" ref="N32" si="75">M32*L32</f>
        <v>0.25037856750379778</v>
      </c>
    </row>
    <row r="33" spans="2:14">
      <c r="B33" s="30">
        <v>44958</v>
      </c>
      <c r="C33" s="43">
        <f>'Fuel prices'!BW17</f>
        <v>2132.0300000000002</v>
      </c>
      <c r="D33" s="38">
        <f t="shared" ref="D33" si="76">C33-$C$7</f>
        <v>894.47000000000025</v>
      </c>
      <c r="E33" s="39">
        <f t="shared" ref="E33" si="77">D33/$C$7</f>
        <v>0.72276899705872866</v>
      </c>
      <c r="F33" s="34">
        <v>0.21</v>
      </c>
      <c r="G33" s="34">
        <f t="shared" ref="G33" si="78">F33*E33</f>
        <v>0.15178148938233302</v>
      </c>
      <c r="I33" s="30">
        <v>44958</v>
      </c>
      <c r="J33" s="43">
        <f t="shared" ref="J33" si="79">C33</f>
        <v>2132.0300000000002</v>
      </c>
      <c r="K33" s="38">
        <f t="shared" ref="K33" si="80">J33-$C$7</f>
        <v>894.47000000000025</v>
      </c>
      <c r="L33" s="39">
        <f t="shared" ref="L33" si="81">K33/$C$7</f>
        <v>0.72276899705872866</v>
      </c>
      <c r="M33" s="34">
        <v>0.35</v>
      </c>
      <c r="N33" s="34">
        <f t="shared" ref="N33" si="82">M33*L33</f>
        <v>0.252969148970555</v>
      </c>
    </row>
    <row r="34" spans="2:14">
      <c r="B34" s="30">
        <v>44986</v>
      </c>
      <c r="C34" s="43">
        <v>2162.41</v>
      </c>
      <c r="D34" s="38">
        <f t="shared" ref="D34" si="83">C34-$C$7</f>
        <v>924.84999999999991</v>
      </c>
      <c r="E34" s="39">
        <f t="shared" ref="E34" si="84">D34/$C$7</f>
        <v>0.74731730178738809</v>
      </c>
      <c r="F34" s="34">
        <v>0.21</v>
      </c>
      <c r="G34" s="34">
        <f t="shared" ref="G34" si="85">F34*E34</f>
        <v>0.15693663337535149</v>
      </c>
      <c r="I34" s="30">
        <v>44986</v>
      </c>
      <c r="J34" s="43">
        <f t="shared" ref="J34" si="86">C34</f>
        <v>2162.41</v>
      </c>
      <c r="K34" s="38">
        <f t="shared" ref="K34" si="87">J34-$C$7</f>
        <v>924.84999999999991</v>
      </c>
      <c r="L34" s="39">
        <f t="shared" ref="L34" si="88">K34/$C$7</f>
        <v>0.74731730178738809</v>
      </c>
      <c r="M34" s="34">
        <v>0.35</v>
      </c>
      <c r="N34" s="34">
        <f t="shared" ref="N34" si="89">M34*L34</f>
        <v>0.26156105562558579</v>
      </c>
    </row>
    <row r="35" spans="2:14">
      <c r="B35" s="30">
        <v>45017</v>
      </c>
      <c r="C35" s="43">
        <f>'Fuel prices'!BY17</f>
        <v>2088.83</v>
      </c>
      <c r="D35" s="38">
        <f t="shared" ref="D35" si="90">C35-$C$7</f>
        <v>851.27</v>
      </c>
      <c r="E35" s="39">
        <f t="shared" ref="E35" si="91">D35/$C$7</f>
        <v>0.68786159862956142</v>
      </c>
      <c r="F35" s="34">
        <v>0.21</v>
      </c>
      <c r="G35" s="34">
        <f t="shared" ref="G35" si="92">F35*E35</f>
        <v>0.14445093571220791</v>
      </c>
      <c r="I35" s="30">
        <v>45017</v>
      </c>
      <c r="J35" s="43">
        <f t="shared" ref="J35" si="93">C35</f>
        <v>2088.83</v>
      </c>
      <c r="K35" s="38">
        <f t="shared" ref="K35" si="94">J35-$C$7</f>
        <v>851.27</v>
      </c>
      <c r="L35" s="39">
        <f t="shared" ref="L35" si="95">K35/$C$7</f>
        <v>0.68786159862956142</v>
      </c>
      <c r="M35" s="34">
        <v>0.35</v>
      </c>
      <c r="N35" s="34">
        <f t="shared" ref="N35" si="96">M35*L35</f>
        <v>0.24075155952034649</v>
      </c>
    </row>
    <row r="36" spans="2:14">
      <c r="B36" s="30">
        <v>45047</v>
      </c>
      <c r="C36" s="43">
        <f>'Fuel prices'!BZ17</f>
        <v>2016.29</v>
      </c>
      <c r="D36" s="38">
        <f t="shared" ref="D36" si="97">C36-$C$7</f>
        <v>778.73</v>
      </c>
      <c r="E36" s="39">
        <f t="shared" ref="E36" si="98">D36/$C$7</f>
        <v>0.62924625876725171</v>
      </c>
      <c r="F36" s="34">
        <v>0.21</v>
      </c>
      <c r="G36" s="34">
        <f t="shared" ref="G36" si="99">F36*E36</f>
        <v>0.13214171434112285</v>
      </c>
      <c r="I36" s="30">
        <v>45047</v>
      </c>
      <c r="J36" s="43">
        <f t="shared" ref="J36" si="100">C36</f>
        <v>2016.29</v>
      </c>
      <c r="K36" s="38">
        <f t="shared" ref="K36" si="101">J36-$C$7</f>
        <v>778.73</v>
      </c>
      <c r="L36" s="39">
        <f t="shared" ref="L36" si="102">K36/$C$7</f>
        <v>0.62924625876725171</v>
      </c>
      <c r="M36" s="34">
        <v>0.35</v>
      </c>
      <c r="N36" s="34">
        <f t="shared" ref="N36" si="103">M36*L36</f>
        <v>0.22023619056853808</v>
      </c>
    </row>
    <row r="37" spans="2:14">
      <c r="B37" s="30">
        <v>45078</v>
      </c>
      <c r="C37" s="43">
        <f>'Fuel prices'!CA17</f>
        <v>1931.29</v>
      </c>
      <c r="D37" s="38">
        <f t="shared" ref="D37" si="104">C37-$C$7</f>
        <v>693.73</v>
      </c>
      <c r="E37" s="39">
        <f t="shared" ref="E37" si="105">D37/$C$7</f>
        <v>0.56056272019134434</v>
      </c>
      <c r="F37" s="34">
        <v>0.21</v>
      </c>
      <c r="G37" s="34">
        <f t="shared" ref="G37" si="106">F37*E37</f>
        <v>0.1177181712401823</v>
      </c>
      <c r="I37" s="30">
        <v>45078</v>
      </c>
      <c r="J37" s="43">
        <f t="shared" ref="J37" si="107">C37</f>
        <v>1931.29</v>
      </c>
      <c r="K37" s="38">
        <f t="shared" ref="K37" si="108">J37-$C$7</f>
        <v>693.73</v>
      </c>
      <c r="L37" s="39">
        <f t="shared" ref="L37" si="109">K37/$C$7</f>
        <v>0.56056272019134434</v>
      </c>
      <c r="M37" s="34">
        <v>0.35</v>
      </c>
      <c r="N37" s="34">
        <f t="shared" ref="N37" si="110">M37*L37</f>
        <v>0.19619695206697052</v>
      </c>
    </row>
    <row r="38" spans="2:14">
      <c r="B38" s="30">
        <v>45108</v>
      </c>
      <c r="C38" s="43">
        <f>'Fuel prices'!CB17</f>
        <v>1949.29</v>
      </c>
      <c r="D38" s="38">
        <f t="shared" ref="D38" si="111">C38-$C$7</f>
        <v>711.73</v>
      </c>
      <c r="E38" s="39">
        <f t="shared" ref="E38" si="112">D38/$C$7</f>
        <v>0.57510746953683056</v>
      </c>
      <c r="F38" s="34">
        <v>0.21</v>
      </c>
      <c r="G38" s="34">
        <f t="shared" ref="G38" si="113">F38*E38</f>
        <v>0.12077256860273441</v>
      </c>
      <c r="I38" s="30">
        <v>45108</v>
      </c>
      <c r="J38" s="43">
        <f t="shared" ref="J38" si="114">C38</f>
        <v>1949.29</v>
      </c>
      <c r="K38" s="38">
        <f t="shared" ref="K38" si="115">J38-$C$7</f>
        <v>711.73</v>
      </c>
      <c r="L38" s="39">
        <f t="shared" ref="L38" si="116">K38/$C$7</f>
        <v>0.57510746953683056</v>
      </c>
      <c r="M38" s="34">
        <v>0.35</v>
      </c>
      <c r="N38" s="34">
        <f t="shared" ref="N38" si="117">M38*L38</f>
        <v>0.20128761433789069</v>
      </c>
    </row>
    <row r="39" spans="2:14">
      <c r="B39" s="30">
        <v>45139</v>
      </c>
      <c r="C39" s="43">
        <f>'Fuel prices'!CC17</f>
        <v>2021.29</v>
      </c>
      <c r="D39" s="38">
        <f t="shared" ref="D39" si="118">C39-$C$7</f>
        <v>783.73</v>
      </c>
      <c r="E39" s="39">
        <f t="shared" ref="E39" si="119">D39/$C$7</f>
        <v>0.63328646691877566</v>
      </c>
      <c r="F39" s="34">
        <v>0.21</v>
      </c>
      <c r="G39" s="34">
        <f t="shared" ref="G39" si="120">F39*E39</f>
        <v>0.1329901580529429</v>
      </c>
      <c r="I39" s="30">
        <v>45139</v>
      </c>
      <c r="J39" s="43">
        <f t="shared" ref="J39" si="121">C39</f>
        <v>2021.29</v>
      </c>
      <c r="K39" s="38">
        <f t="shared" ref="K39" si="122">J39-$C$7</f>
        <v>783.73</v>
      </c>
      <c r="L39" s="39">
        <f t="shared" ref="L39" si="123">K39/$C$7</f>
        <v>0.63328646691877566</v>
      </c>
      <c r="M39" s="34">
        <v>0.35</v>
      </c>
      <c r="N39" s="34">
        <f t="shared" ref="N39" si="124">M39*L39</f>
        <v>0.22165026342157146</v>
      </c>
    </row>
    <row r="40" spans="2:14">
      <c r="B40" s="30">
        <v>45170</v>
      </c>
      <c r="C40" s="43">
        <f>'Fuel prices'!CD17</f>
        <v>2305.29</v>
      </c>
      <c r="D40" s="38">
        <f t="shared" ref="D40" si="125">C40-$C$7</f>
        <v>1067.73</v>
      </c>
      <c r="E40" s="39">
        <f t="shared" ref="E40" si="126">D40/$C$7</f>
        <v>0.862770289925337</v>
      </c>
      <c r="F40" s="34">
        <v>0.21</v>
      </c>
      <c r="G40" s="34">
        <f t="shared" ref="G40" si="127">F40*E40</f>
        <v>0.18118176088432075</v>
      </c>
      <c r="I40" s="30">
        <v>45170</v>
      </c>
      <c r="J40" s="43">
        <f t="shared" ref="J40" si="128">C40</f>
        <v>2305.29</v>
      </c>
      <c r="K40" s="38">
        <f t="shared" ref="K40" si="129">J40-$C$7</f>
        <v>1067.73</v>
      </c>
      <c r="L40" s="39">
        <f t="shared" ref="L40" si="130">K40/$C$7</f>
        <v>0.862770289925337</v>
      </c>
      <c r="M40" s="34">
        <v>0.35</v>
      </c>
      <c r="N40" s="34">
        <f t="shared" ref="N40" si="131">M40*L40</f>
        <v>0.30196960147386792</v>
      </c>
    </row>
    <row r="41" spans="2:14">
      <c r="B41" s="93"/>
      <c r="C41" s="94"/>
      <c r="D41" s="95"/>
      <c r="E41" s="96"/>
      <c r="F41" s="97"/>
      <c r="G41" s="97"/>
      <c r="I41" s="93"/>
      <c r="J41" s="94"/>
      <c r="K41" s="95"/>
      <c r="L41" s="96"/>
      <c r="M41" s="97"/>
      <c r="N41" s="97"/>
    </row>
    <row r="42" spans="2:14">
      <c r="B42" s="93"/>
      <c r="C42" s="94"/>
      <c r="D42" s="95"/>
      <c r="E42" s="96"/>
      <c r="F42" s="97"/>
      <c r="G42" s="97"/>
      <c r="I42" s="93"/>
      <c r="J42" s="94"/>
      <c r="K42" s="95"/>
      <c r="L42" s="96"/>
      <c r="M42" s="97"/>
      <c r="N42" s="97"/>
    </row>
    <row r="43" spans="2:14">
      <c r="B43" s="55" t="s">
        <v>37</v>
      </c>
    </row>
  </sheetData>
  <mergeCells count="2">
    <mergeCell ref="I4:N5"/>
    <mergeCell ref="B4:G5"/>
  </mergeCells>
  <pageMargins left="0" right="0" top="0" bottom="0" header="0.31496062992125984" footer="0.31496062992125984"/>
  <pageSetup paperSize="9" scale="88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66775-C0AF-4876-8D52-B7154E766FAD}">
  <dimension ref="B2:G13"/>
  <sheetViews>
    <sheetView zoomScaleNormal="100" workbookViewId="0">
      <selection activeCell="K23" sqref="K23"/>
    </sheetView>
  </sheetViews>
  <sheetFormatPr defaultRowHeight="14.4"/>
  <cols>
    <col min="2" max="2" width="25" customWidth="1"/>
    <col min="3" max="3" width="32.6640625" bestFit="1" customWidth="1"/>
    <col min="4" max="4" width="10.44140625" bestFit="1" customWidth="1"/>
    <col min="5" max="5" width="10.109375" bestFit="1" customWidth="1"/>
    <col min="6" max="6" width="13.33203125" bestFit="1" customWidth="1"/>
    <col min="7" max="7" width="9" bestFit="1" customWidth="1"/>
    <col min="8" max="8" width="11.5546875" bestFit="1" customWidth="1"/>
    <col min="9" max="9" width="10.5546875" bestFit="1" customWidth="1"/>
  </cols>
  <sheetData>
    <row r="2" spans="2:7">
      <c r="B2" s="23" t="s">
        <v>52</v>
      </c>
    </row>
    <row r="3" spans="2:7">
      <c r="B3" s="23"/>
    </row>
    <row r="4" spans="2:7" ht="28.8">
      <c r="B4" s="24" t="s">
        <v>26</v>
      </c>
      <c r="C4" s="66" t="s">
        <v>46</v>
      </c>
      <c r="D4" s="25" t="s">
        <v>27</v>
      </c>
      <c r="E4" s="25" t="s">
        <v>28</v>
      </c>
      <c r="F4" s="25" t="s">
        <v>29</v>
      </c>
      <c r="G4" s="25" t="s">
        <v>30</v>
      </c>
    </row>
    <row r="5" spans="2:7">
      <c r="B5" s="26" t="s">
        <v>31</v>
      </c>
      <c r="C5" s="27">
        <v>1225.56</v>
      </c>
      <c r="D5" s="28"/>
      <c r="E5" s="28"/>
      <c r="F5" s="28"/>
      <c r="G5" s="29"/>
    </row>
    <row r="6" spans="2:7">
      <c r="B6" s="30">
        <v>44136</v>
      </c>
      <c r="C6" s="35">
        <f>'Fuel prices'!AV$17</f>
        <v>1225.56</v>
      </c>
      <c r="D6" s="38">
        <f t="shared" ref="D6:D11" si="0">C6-$C$5</f>
        <v>0</v>
      </c>
      <c r="E6" s="39">
        <f t="shared" ref="E6:E11" si="1">D6/$C$5</f>
        <v>0</v>
      </c>
      <c r="F6" s="34">
        <v>0.35</v>
      </c>
      <c r="G6" s="42">
        <f t="shared" ref="G6:G11" si="2">F6*E6</f>
        <v>0</v>
      </c>
    </row>
    <row r="7" spans="2:7">
      <c r="B7" s="30">
        <v>44166</v>
      </c>
      <c r="C7" s="35">
        <f>'Fuel prices'!AW$17</f>
        <v>1245.42</v>
      </c>
      <c r="D7" s="38">
        <f t="shared" si="0"/>
        <v>19.860000000000127</v>
      </c>
      <c r="E7" s="39">
        <f t="shared" si="1"/>
        <v>1.6204836972486151E-2</v>
      </c>
      <c r="F7" s="34">
        <v>0.35</v>
      </c>
      <c r="G7" s="42">
        <f t="shared" si="2"/>
        <v>5.6716929403701523E-3</v>
      </c>
    </row>
    <row r="8" spans="2:7">
      <c r="B8" s="30">
        <v>44197</v>
      </c>
      <c r="C8" s="35">
        <f>'Fuel prices'!AX$17</f>
        <v>1300.42</v>
      </c>
      <c r="D8" s="38">
        <f t="shared" si="0"/>
        <v>74.860000000000127</v>
      </c>
      <c r="E8" s="39">
        <f t="shared" si="1"/>
        <v>6.10822807532884E-2</v>
      </c>
      <c r="F8" s="34">
        <v>0.35</v>
      </c>
      <c r="G8" s="42">
        <f t="shared" si="2"/>
        <v>2.1378798263650939E-2</v>
      </c>
    </row>
    <row r="9" spans="2:7">
      <c r="B9" s="30">
        <v>44228</v>
      </c>
      <c r="C9" s="35">
        <f>'Fuel prices'!AY$17</f>
        <v>1358.42</v>
      </c>
      <c r="D9" s="38">
        <f t="shared" si="0"/>
        <v>132.86000000000013</v>
      </c>
      <c r="E9" s="39">
        <f t="shared" si="1"/>
        <v>0.10840758510395258</v>
      </c>
      <c r="F9" s="34">
        <v>0.35</v>
      </c>
      <c r="G9" s="42">
        <f t="shared" si="2"/>
        <v>3.7942654786383402E-2</v>
      </c>
    </row>
    <row r="10" spans="2:7">
      <c r="B10" s="30">
        <v>44256</v>
      </c>
      <c r="C10" s="35">
        <f>'Fuel prices'!AZ$17</f>
        <v>1412.42</v>
      </c>
      <c r="D10" s="38">
        <f t="shared" si="0"/>
        <v>186.86000000000013</v>
      </c>
      <c r="E10" s="39">
        <f t="shared" si="1"/>
        <v>0.15246907536146753</v>
      </c>
      <c r="F10" s="34">
        <v>0.35</v>
      </c>
      <c r="G10" s="42">
        <f t="shared" si="2"/>
        <v>5.3364176376513632E-2</v>
      </c>
    </row>
    <row r="11" spans="2:7">
      <c r="B11" s="30">
        <v>44287</v>
      </c>
      <c r="C11" s="35">
        <f>'Fuel prices'!BA$17</f>
        <v>1477.62</v>
      </c>
      <c r="D11" s="38">
        <f t="shared" si="0"/>
        <v>252.05999999999995</v>
      </c>
      <c r="E11" s="39">
        <f t="shared" si="1"/>
        <v>0.20566924507980022</v>
      </c>
      <c r="F11" s="34">
        <v>0.35</v>
      </c>
      <c r="G11" s="42">
        <f t="shared" si="2"/>
        <v>7.1984235777930075E-2</v>
      </c>
    </row>
    <row r="13" spans="2:7">
      <c r="B13" s="55" t="s">
        <v>37</v>
      </c>
    </row>
  </sheetData>
  <pageMargins left="0" right="0" top="0" bottom="0" header="0.31496062992125984" footer="0.31496062992125984"/>
  <pageSetup paperSize="9" scale="88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4FBDB-E5D3-4F1C-ABA0-9FCBA22F9084}">
  <dimension ref="B4:E51"/>
  <sheetViews>
    <sheetView workbookViewId="0">
      <selection activeCell="H8" sqref="H8"/>
    </sheetView>
  </sheetViews>
  <sheetFormatPr defaultRowHeight="14.4"/>
  <cols>
    <col min="2" max="2" width="25.88671875" customWidth="1"/>
    <col min="3" max="4" width="13.44140625" customWidth="1"/>
    <col min="5" max="5" width="15.5546875" bestFit="1" customWidth="1"/>
    <col min="250" max="250" width="25.88671875" customWidth="1"/>
    <col min="251" max="252" width="13.44140625" customWidth="1"/>
    <col min="253" max="253" width="15.5546875" bestFit="1" customWidth="1"/>
    <col min="254" max="254" width="1.33203125" customWidth="1"/>
    <col min="255" max="255" width="13.33203125" customWidth="1"/>
    <col min="257" max="258" width="21.33203125" customWidth="1"/>
    <col min="259" max="259" width="11.6640625" customWidth="1"/>
    <col min="260" max="260" width="15.33203125" customWidth="1"/>
    <col min="506" max="506" width="25.88671875" customWidth="1"/>
    <col min="507" max="508" width="13.44140625" customWidth="1"/>
    <col min="509" max="509" width="15.5546875" bestFit="1" customWidth="1"/>
    <col min="510" max="510" width="1.33203125" customWidth="1"/>
    <col min="511" max="511" width="13.33203125" customWidth="1"/>
    <col min="513" max="514" width="21.33203125" customWidth="1"/>
    <col min="515" max="515" width="11.6640625" customWidth="1"/>
    <col min="516" max="516" width="15.33203125" customWidth="1"/>
    <col min="762" max="762" width="25.88671875" customWidth="1"/>
    <col min="763" max="764" width="13.44140625" customWidth="1"/>
    <col min="765" max="765" width="15.5546875" bestFit="1" customWidth="1"/>
    <col min="766" max="766" width="1.33203125" customWidth="1"/>
    <col min="767" max="767" width="13.33203125" customWidth="1"/>
    <col min="769" max="770" width="21.33203125" customWidth="1"/>
    <col min="771" max="771" width="11.6640625" customWidth="1"/>
    <col min="772" max="772" width="15.33203125" customWidth="1"/>
    <col min="1018" max="1018" width="25.88671875" customWidth="1"/>
    <col min="1019" max="1020" width="13.44140625" customWidth="1"/>
    <col min="1021" max="1021" width="15.5546875" bestFit="1" customWidth="1"/>
    <col min="1022" max="1022" width="1.33203125" customWidth="1"/>
    <col min="1023" max="1023" width="13.33203125" customWidth="1"/>
    <col min="1025" max="1026" width="21.33203125" customWidth="1"/>
    <col min="1027" max="1027" width="11.6640625" customWidth="1"/>
    <col min="1028" max="1028" width="15.33203125" customWidth="1"/>
    <col min="1274" max="1274" width="25.88671875" customWidth="1"/>
    <col min="1275" max="1276" width="13.44140625" customWidth="1"/>
    <col min="1277" max="1277" width="15.5546875" bestFit="1" customWidth="1"/>
    <col min="1278" max="1278" width="1.33203125" customWidth="1"/>
    <col min="1279" max="1279" width="13.33203125" customWidth="1"/>
    <col min="1281" max="1282" width="21.33203125" customWidth="1"/>
    <col min="1283" max="1283" width="11.6640625" customWidth="1"/>
    <col min="1284" max="1284" width="15.33203125" customWidth="1"/>
    <col min="1530" max="1530" width="25.88671875" customWidth="1"/>
    <col min="1531" max="1532" width="13.44140625" customWidth="1"/>
    <col min="1533" max="1533" width="15.5546875" bestFit="1" customWidth="1"/>
    <col min="1534" max="1534" width="1.33203125" customWidth="1"/>
    <col min="1535" max="1535" width="13.33203125" customWidth="1"/>
    <col min="1537" max="1538" width="21.33203125" customWidth="1"/>
    <col min="1539" max="1539" width="11.6640625" customWidth="1"/>
    <col min="1540" max="1540" width="15.33203125" customWidth="1"/>
    <col min="1786" max="1786" width="25.88671875" customWidth="1"/>
    <col min="1787" max="1788" width="13.44140625" customWidth="1"/>
    <col min="1789" max="1789" width="15.5546875" bestFit="1" customWidth="1"/>
    <col min="1790" max="1790" width="1.33203125" customWidth="1"/>
    <col min="1791" max="1791" width="13.33203125" customWidth="1"/>
    <col min="1793" max="1794" width="21.33203125" customWidth="1"/>
    <col min="1795" max="1795" width="11.6640625" customWidth="1"/>
    <col min="1796" max="1796" width="15.33203125" customWidth="1"/>
    <col min="2042" max="2042" width="25.88671875" customWidth="1"/>
    <col min="2043" max="2044" width="13.44140625" customWidth="1"/>
    <col min="2045" max="2045" width="15.5546875" bestFit="1" customWidth="1"/>
    <col min="2046" max="2046" width="1.33203125" customWidth="1"/>
    <col min="2047" max="2047" width="13.33203125" customWidth="1"/>
    <col min="2049" max="2050" width="21.33203125" customWidth="1"/>
    <col min="2051" max="2051" width="11.6640625" customWidth="1"/>
    <col min="2052" max="2052" width="15.33203125" customWidth="1"/>
    <col min="2298" max="2298" width="25.88671875" customWidth="1"/>
    <col min="2299" max="2300" width="13.44140625" customWidth="1"/>
    <col min="2301" max="2301" width="15.5546875" bestFit="1" customWidth="1"/>
    <col min="2302" max="2302" width="1.33203125" customWidth="1"/>
    <col min="2303" max="2303" width="13.33203125" customWidth="1"/>
    <col min="2305" max="2306" width="21.33203125" customWidth="1"/>
    <col min="2307" max="2307" width="11.6640625" customWidth="1"/>
    <col min="2308" max="2308" width="15.33203125" customWidth="1"/>
    <col min="2554" max="2554" width="25.88671875" customWidth="1"/>
    <col min="2555" max="2556" width="13.44140625" customWidth="1"/>
    <col min="2557" max="2557" width="15.5546875" bestFit="1" customWidth="1"/>
    <col min="2558" max="2558" width="1.33203125" customWidth="1"/>
    <col min="2559" max="2559" width="13.33203125" customWidth="1"/>
    <col min="2561" max="2562" width="21.33203125" customWidth="1"/>
    <col min="2563" max="2563" width="11.6640625" customWidth="1"/>
    <col min="2564" max="2564" width="15.33203125" customWidth="1"/>
    <col min="2810" max="2810" width="25.88671875" customWidth="1"/>
    <col min="2811" max="2812" width="13.44140625" customWidth="1"/>
    <col min="2813" max="2813" width="15.5546875" bestFit="1" customWidth="1"/>
    <col min="2814" max="2814" width="1.33203125" customWidth="1"/>
    <col min="2815" max="2815" width="13.33203125" customWidth="1"/>
    <col min="2817" max="2818" width="21.33203125" customWidth="1"/>
    <col min="2819" max="2819" width="11.6640625" customWidth="1"/>
    <col min="2820" max="2820" width="15.33203125" customWidth="1"/>
    <col min="3066" max="3066" width="25.88671875" customWidth="1"/>
    <col min="3067" max="3068" width="13.44140625" customWidth="1"/>
    <col min="3069" max="3069" width="15.5546875" bestFit="1" customWidth="1"/>
    <col min="3070" max="3070" width="1.33203125" customWidth="1"/>
    <col min="3071" max="3071" width="13.33203125" customWidth="1"/>
    <col min="3073" max="3074" width="21.33203125" customWidth="1"/>
    <col min="3075" max="3075" width="11.6640625" customWidth="1"/>
    <col min="3076" max="3076" width="15.33203125" customWidth="1"/>
    <col min="3322" max="3322" width="25.88671875" customWidth="1"/>
    <col min="3323" max="3324" width="13.44140625" customWidth="1"/>
    <col min="3325" max="3325" width="15.5546875" bestFit="1" customWidth="1"/>
    <col min="3326" max="3326" width="1.33203125" customWidth="1"/>
    <col min="3327" max="3327" width="13.33203125" customWidth="1"/>
    <col min="3329" max="3330" width="21.33203125" customWidth="1"/>
    <col min="3331" max="3331" width="11.6640625" customWidth="1"/>
    <col min="3332" max="3332" width="15.33203125" customWidth="1"/>
    <col min="3578" max="3578" width="25.88671875" customWidth="1"/>
    <col min="3579" max="3580" width="13.44140625" customWidth="1"/>
    <col min="3581" max="3581" width="15.5546875" bestFit="1" customWidth="1"/>
    <col min="3582" max="3582" width="1.33203125" customWidth="1"/>
    <col min="3583" max="3583" width="13.33203125" customWidth="1"/>
    <col min="3585" max="3586" width="21.33203125" customWidth="1"/>
    <col min="3587" max="3587" width="11.6640625" customWidth="1"/>
    <col min="3588" max="3588" width="15.33203125" customWidth="1"/>
    <col min="3834" max="3834" width="25.88671875" customWidth="1"/>
    <col min="3835" max="3836" width="13.44140625" customWidth="1"/>
    <col min="3837" max="3837" width="15.5546875" bestFit="1" customWidth="1"/>
    <col min="3838" max="3838" width="1.33203125" customWidth="1"/>
    <col min="3839" max="3839" width="13.33203125" customWidth="1"/>
    <col min="3841" max="3842" width="21.33203125" customWidth="1"/>
    <col min="3843" max="3843" width="11.6640625" customWidth="1"/>
    <col min="3844" max="3844" width="15.33203125" customWidth="1"/>
    <col min="4090" max="4090" width="25.88671875" customWidth="1"/>
    <col min="4091" max="4092" width="13.44140625" customWidth="1"/>
    <col min="4093" max="4093" width="15.5546875" bestFit="1" customWidth="1"/>
    <col min="4094" max="4094" width="1.33203125" customWidth="1"/>
    <col min="4095" max="4095" width="13.33203125" customWidth="1"/>
    <col min="4097" max="4098" width="21.33203125" customWidth="1"/>
    <col min="4099" max="4099" width="11.6640625" customWidth="1"/>
    <col min="4100" max="4100" width="15.33203125" customWidth="1"/>
    <col min="4346" max="4346" width="25.88671875" customWidth="1"/>
    <col min="4347" max="4348" width="13.44140625" customWidth="1"/>
    <col min="4349" max="4349" width="15.5546875" bestFit="1" customWidth="1"/>
    <col min="4350" max="4350" width="1.33203125" customWidth="1"/>
    <col min="4351" max="4351" width="13.33203125" customWidth="1"/>
    <col min="4353" max="4354" width="21.33203125" customWidth="1"/>
    <col min="4355" max="4355" width="11.6640625" customWidth="1"/>
    <col min="4356" max="4356" width="15.33203125" customWidth="1"/>
    <col min="4602" max="4602" width="25.88671875" customWidth="1"/>
    <col min="4603" max="4604" width="13.44140625" customWidth="1"/>
    <col min="4605" max="4605" width="15.5546875" bestFit="1" customWidth="1"/>
    <col min="4606" max="4606" width="1.33203125" customWidth="1"/>
    <col min="4607" max="4607" width="13.33203125" customWidth="1"/>
    <col min="4609" max="4610" width="21.33203125" customWidth="1"/>
    <col min="4611" max="4611" width="11.6640625" customWidth="1"/>
    <col min="4612" max="4612" width="15.33203125" customWidth="1"/>
    <col min="4858" max="4858" width="25.88671875" customWidth="1"/>
    <col min="4859" max="4860" width="13.44140625" customWidth="1"/>
    <col min="4861" max="4861" width="15.5546875" bestFit="1" customWidth="1"/>
    <col min="4862" max="4862" width="1.33203125" customWidth="1"/>
    <col min="4863" max="4863" width="13.33203125" customWidth="1"/>
    <col min="4865" max="4866" width="21.33203125" customWidth="1"/>
    <col min="4867" max="4867" width="11.6640625" customWidth="1"/>
    <col min="4868" max="4868" width="15.33203125" customWidth="1"/>
    <col min="5114" max="5114" width="25.88671875" customWidth="1"/>
    <col min="5115" max="5116" width="13.44140625" customWidth="1"/>
    <col min="5117" max="5117" width="15.5546875" bestFit="1" customWidth="1"/>
    <col min="5118" max="5118" width="1.33203125" customWidth="1"/>
    <col min="5119" max="5119" width="13.33203125" customWidth="1"/>
    <col min="5121" max="5122" width="21.33203125" customWidth="1"/>
    <col min="5123" max="5123" width="11.6640625" customWidth="1"/>
    <col min="5124" max="5124" width="15.33203125" customWidth="1"/>
    <col min="5370" max="5370" width="25.88671875" customWidth="1"/>
    <col min="5371" max="5372" width="13.44140625" customWidth="1"/>
    <col min="5373" max="5373" width="15.5546875" bestFit="1" customWidth="1"/>
    <col min="5374" max="5374" width="1.33203125" customWidth="1"/>
    <col min="5375" max="5375" width="13.33203125" customWidth="1"/>
    <col min="5377" max="5378" width="21.33203125" customWidth="1"/>
    <col min="5379" max="5379" width="11.6640625" customWidth="1"/>
    <col min="5380" max="5380" width="15.33203125" customWidth="1"/>
    <col min="5626" max="5626" width="25.88671875" customWidth="1"/>
    <col min="5627" max="5628" width="13.44140625" customWidth="1"/>
    <col min="5629" max="5629" width="15.5546875" bestFit="1" customWidth="1"/>
    <col min="5630" max="5630" width="1.33203125" customWidth="1"/>
    <col min="5631" max="5631" width="13.33203125" customWidth="1"/>
    <col min="5633" max="5634" width="21.33203125" customWidth="1"/>
    <col min="5635" max="5635" width="11.6640625" customWidth="1"/>
    <col min="5636" max="5636" width="15.33203125" customWidth="1"/>
    <col min="5882" max="5882" width="25.88671875" customWidth="1"/>
    <col min="5883" max="5884" width="13.44140625" customWidth="1"/>
    <col min="5885" max="5885" width="15.5546875" bestFit="1" customWidth="1"/>
    <col min="5886" max="5886" width="1.33203125" customWidth="1"/>
    <col min="5887" max="5887" width="13.33203125" customWidth="1"/>
    <col min="5889" max="5890" width="21.33203125" customWidth="1"/>
    <col min="5891" max="5891" width="11.6640625" customWidth="1"/>
    <col min="5892" max="5892" width="15.33203125" customWidth="1"/>
    <col min="6138" max="6138" width="25.88671875" customWidth="1"/>
    <col min="6139" max="6140" width="13.44140625" customWidth="1"/>
    <col min="6141" max="6141" width="15.5546875" bestFit="1" customWidth="1"/>
    <col min="6142" max="6142" width="1.33203125" customWidth="1"/>
    <col min="6143" max="6143" width="13.33203125" customWidth="1"/>
    <col min="6145" max="6146" width="21.33203125" customWidth="1"/>
    <col min="6147" max="6147" width="11.6640625" customWidth="1"/>
    <col min="6148" max="6148" width="15.33203125" customWidth="1"/>
    <col min="6394" max="6394" width="25.88671875" customWidth="1"/>
    <col min="6395" max="6396" width="13.44140625" customWidth="1"/>
    <col min="6397" max="6397" width="15.5546875" bestFit="1" customWidth="1"/>
    <col min="6398" max="6398" width="1.33203125" customWidth="1"/>
    <col min="6399" max="6399" width="13.33203125" customWidth="1"/>
    <col min="6401" max="6402" width="21.33203125" customWidth="1"/>
    <col min="6403" max="6403" width="11.6640625" customWidth="1"/>
    <col min="6404" max="6404" width="15.33203125" customWidth="1"/>
    <col min="6650" max="6650" width="25.88671875" customWidth="1"/>
    <col min="6651" max="6652" width="13.44140625" customWidth="1"/>
    <col min="6653" max="6653" width="15.5546875" bestFit="1" customWidth="1"/>
    <col min="6654" max="6654" width="1.33203125" customWidth="1"/>
    <col min="6655" max="6655" width="13.33203125" customWidth="1"/>
    <col min="6657" max="6658" width="21.33203125" customWidth="1"/>
    <col min="6659" max="6659" width="11.6640625" customWidth="1"/>
    <col min="6660" max="6660" width="15.33203125" customWidth="1"/>
    <col min="6906" max="6906" width="25.88671875" customWidth="1"/>
    <col min="6907" max="6908" width="13.44140625" customWidth="1"/>
    <col min="6909" max="6909" width="15.5546875" bestFit="1" customWidth="1"/>
    <col min="6910" max="6910" width="1.33203125" customWidth="1"/>
    <col min="6911" max="6911" width="13.33203125" customWidth="1"/>
    <col min="6913" max="6914" width="21.33203125" customWidth="1"/>
    <col min="6915" max="6915" width="11.6640625" customWidth="1"/>
    <col min="6916" max="6916" width="15.33203125" customWidth="1"/>
    <col min="7162" max="7162" width="25.88671875" customWidth="1"/>
    <col min="7163" max="7164" width="13.44140625" customWidth="1"/>
    <col min="7165" max="7165" width="15.5546875" bestFit="1" customWidth="1"/>
    <col min="7166" max="7166" width="1.33203125" customWidth="1"/>
    <col min="7167" max="7167" width="13.33203125" customWidth="1"/>
    <col min="7169" max="7170" width="21.33203125" customWidth="1"/>
    <col min="7171" max="7171" width="11.6640625" customWidth="1"/>
    <col min="7172" max="7172" width="15.33203125" customWidth="1"/>
    <col min="7418" max="7418" width="25.88671875" customWidth="1"/>
    <col min="7419" max="7420" width="13.44140625" customWidth="1"/>
    <col min="7421" max="7421" width="15.5546875" bestFit="1" customWidth="1"/>
    <col min="7422" max="7422" width="1.33203125" customWidth="1"/>
    <col min="7423" max="7423" width="13.33203125" customWidth="1"/>
    <col min="7425" max="7426" width="21.33203125" customWidth="1"/>
    <col min="7427" max="7427" width="11.6640625" customWidth="1"/>
    <col min="7428" max="7428" width="15.33203125" customWidth="1"/>
    <col min="7674" max="7674" width="25.88671875" customWidth="1"/>
    <col min="7675" max="7676" width="13.44140625" customWidth="1"/>
    <col min="7677" max="7677" width="15.5546875" bestFit="1" customWidth="1"/>
    <col min="7678" max="7678" width="1.33203125" customWidth="1"/>
    <col min="7679" max="7679" width="13.33203125" customWidth="1"/>
    <col min="7681" max="7682" width="21.33203125" customWidth="1"/>
    <col min="7683" max="7683" width="11.6640625" customWidth="1"/>
    <col min="7684" max="7684" width="15.33203125" customWidth="1"/>
    <col min="7930" max="7930" width="25.88671875" customWidth="1"/>
    <col min="7931" max="7932" width="13.44140625" customWidth="1"/>
    <col min="7933" max="7933" width="15.5546875" bestFit="1" customWidth="1"/>
    <col min="7934" max="7934" width="1.33203125" customWidth="1"/>
    <col min="7935" max="7935" width="13.33203125" customWidth="1"/>
    <col min="7937" max="7938" width="21.33203125" customWidth="1"/>
    <col min="7939" max="7939" width="11.6640625" customWidth="1"/>
    <col min="7940" max="7940" width="15.33203125" customWidth="1"/>
    <col min="8186" max="8186" width="25.88671875" customWidth="1"/>
    <col min="8187" max="8188" width="13.44140625" customWidth="1"/>
    <col min="8189" max="8189" width="15.5546875" bestFit="1" customWidth="1"/>
    <col min="8190" max="8190" width="1.33203125" customWidth="1"/>
    <col min="8191" max="8191" width="13.33203125" customWidth="1"/>
    <col min="8193" max="8194" width="21.33203125" customWidth="1"/>
    <col min="8195" max="8195" width="11.6640625" customWidth="1"/>
    <col min="8196" max="8196" width="15.33203125" customWidth="1"/>
    <col min="8442" max="8442" width="25.88671875" customWidth="1"/>
    <col min="8443" max="8444" width="13.44140625" customWidth="1"/>
    <col min="8445" max="8445" width="15.5546875" bestFit="1" customWidth="1"/>
    <col min="8446" max="8446" width="1.33203125" customWidth="1"/>
    <col min="8447" max="8447" width="13.33203125" customWidth="1"/>
    <col min="8449" max="8450" width="21.33203125" customWidth="1"/>
    <col min="8451" max="8451" width="11.6640625" customWidth="1"/>
    <col min="8452" max="8452" width="15.33203125" customWidth="1"/>
    <col min="8698" max="8698" width="25.88671875" customWidth="1"/>
    <col min="8699" max="8700" width="13.44140625" customWidth="1"/>
    <col min="8701" max="8701" width="15.5546875" bestFit="1" customWidth="1"/>
    <col min="8702" max="8702" width="1.33203125" customWidth="1"/>
    <col min="8703" max="8703" width="13.33203125" customWidth="1"/>
    <col min="8705" max="8706" width="21.33203125" customWidth="1"/>
    <col min="8707" max="8707" width="11.6640625" customWidth="1"/>
    <col min="8708" max="8708" width="15.33203125" customWidth="1"/>
    <col min="8954" max="8954" width="25.88671875" customWidth="1"/>
    <col min="8955" max="8956" width="13.44140625" customWidth="1"/>
    <col min="8957" max="8957" width="15.5546875" bestFit="1" customWidth="1"/>
    <col min="8958" max="8958" width="1.33203125" customWidth="1"/>
    <col min="8959" max="8959" width="13.33203125" customWidth="1"/>
    <col min="8961" max="8962" width="21.33203125" customWidth="1"/>
    <col min="8963" max="8963" width="11.6640625" customWidth="1"/>
    <col min="8964" max="8964" width="15.33203125" customWidth="1"/>
    <col min="9210" max="9210" width="25.88671875" customWidth="1"/>
    <col min="9211" max="9212" width="13.44140625" customWidth="1"/>
    <col min="9213" max="9213" width="15.5546875" bestFit="1" customWidth="1"/>
    <col min="9214" max="9214" width="1.33203125" customWidth="1"/>
    <col min="9215" max="9215" width="13.33203125" customWidth="1"/>
    <col min="9217" max="9218" width="21.33203125" customWidth="1"/>
    <col min="9219" max="9219" width="11.6640625" customWidth="1"/>
    <col min="9220" max="9220" width="15.33203125" customWidth="1"/>
    <col min="9466" max="9466" width="25.88671875" customWidth="1"/>
    <col min="9467" max="9468" width="13.44140625" customWidth="1"/>
    <col min="9469" max="9469" width="15.5546875" bestFit="1" customWidth="1"/>
    <col min="9470" max="9470" width="1.33203125" customWidth="1"/>
    <col min="9471" max="9471" width="13.33203125" customWidth="1"/>
    <col min="9473" max="9474" width="21.33203125" customWidth="1"/>
    <col min="9475" max="9475" width="11.6640625" customWidth="1"/>
    <col min="9476" max="9476" width="15.33203125" customWidth="1"/>
    <col min="9722" max="9722" width="25.88671875" customWidth="1"/>
    <col min="9723" max="9724" width="13.44140625" customWidth="1"/>
    <col min="9725" max="9725" width="15.5546875" bestFit="1" customWidth="1"/>
    <col min="9726" max="9726" width="1.33203125" customWidth="1"/>
    <col min="9727" max="9727" width="13.33203125" customWidth="1"/>
    <col min="9729" max="9730" width="21.33203125" customWidth="1"/>
    <col min="9731" max="9731" width="11.6640625" customWidth="1"/>
    <col min="9732" max="9732" width="15.33203125" customWidth="1"/>
    <col min="9978" max="9978" width="25.88671875" customWidth="1"/>
    <col min="9979" max="9980" width="13.44140625" customWidth="1"/>
    <col min="9981" max="9981" width="15.5546875" bestFit="1" customWidth="1"/>
    <col min="9982" max="9982" width="1.33203125" customWidth="1"/>
    <col min="9983" max="9983" width="13.33203125" customWidth="1"/>
    <col min="9985" max="9986" width="21.33203125" customWidth="1"/>
    <col min="9987" max="9987" width="11.6640625" customWidth="1"/>
    <col min="9988" max="9988" width="15.33203125" customWidth="1"/>
    <col min="10234" max="10234" width="25.88671875" customWidth="1"/>
    <col min="10235" max="10236" width="13.44140625" customWidth="1"/>
    <col min="10237" max="10237" width="15.5546875" bestFit="1" customWidth="1"/>
    <col min="10238" max="10238" width="1.33203125" customWidth="1"/>
    <col min="10239" max="10239" width="13.33203125" customWidth="1"/>
    <col min="10241" max="10242" width="21.33203125" customWidth="1"/>
    <col min="10243" max="10243" width="11.6640625" customWidth="1"/>
    <col min="10244" max="10244" width="15.33203125" customWidth="1"/>
    <col min="10490" max="10490" width="25.88671875" customWidth="1"/>
    <col min="10491" max="10492" width="13.44140625" customWidth="1"/>
    <col min="10493" max="10493" width="15.5546875" bestFit="1" customWidth="1"/>
    <col min="10494" max="10494" width="1.33203125" customWidth="1"/>
    <col min="10495" max="10495" width="13.33203125" customWidth="1"/>
    <col min="10497" max="10498" width="21.33203125" customWidth="1"/>
    <col min="10499" max="10499" width="11.6640625" customWidth="1"/>
    <col min="10500" max="10500" width="15.33203125" customWidth="1"/>
    <col min="10746" max="10746" width="25.88671875" customWidth="1"/>
    <col min="10747" max="10748" width="13.44140625" customWidth="1"/>
    <col min="10749" max="10749" width="15.5546875" bestFit="1" customWidth="1"/>
    <col min="10750" max="10750" width="1.33203125" customWidth="1"/>
    <col min="10751" max="10751" width="13.33203125" customWidth="1"/>
    <col min="10753" max="10754" width="21.33203125" customWidth="1"/>
    <col min="10755" max="10755" width="11.6640625" customWidth="1"/>
    <col min="10756" max="10756" width="15.33203125" customWidth="1"/>
    <col min="11002" max="11002" width="25.88671875" customWidth="1"/>
    <col min="11003" max="11004" width="13.44140625" customWidth="1"/>
    <col min="11005" max="11005" width="15.5546875" bestFit="1" customWidth="1"/>
    <col min="11006" max="11006" width="1.33203125" customWidth="1"/>
    <col min="11007" max="11007" width="13.33203125" customWidth="1"/>
    <col min="11009" max="11010" width="21.33203125" customWidth="1"/>
    <col min="11011" max="11011" width="11.6640625" customWidth="1"/>
    <col min="11012" max="11012" width="15.33203125" customWidth="1"/>
    <col min="11258" max="11258" width="25.88671875" customWidth="1"/>
    <col min="11259" max="11260" width="13.44140625" customWidth="1"/>
    <col min="11261" max="11261" width="15.5546875" bestFit="1" customWidth="1"/>
    <col min="11262" max="11262" width="1.33203125" customWidth="1"/>
    <col min="11263" max="11263" width="13.33203125" customWidth="1"/>
    <col min="11265" max="11266" width="21.33203125" customWidth="1"/>
    <col min="11267" max="11267" width="11.6640625" customWidth="1"/>
    <col min="11268" max="11268" width="15.33203125" customWidth="1"/>
    <col min="11514" max="11514" width="25.88671875" customWidth="1"/>
    <col min="11515" max="11516" width="13.44140625" customWidth="1"/>
    <col min="11517" max="11517" width="15.5546875" bestFit="1" customWidth="1"/>
    <col min="11518" max="11518" width="1.33203125" customWidth="1"/>
    <col min="11519" max="11519" width="13.33203125" customWidth="1"/>
    <col min="11521" max="11522" width="21.33203125" customWidth="1"/>
    <col min="11523" max="11523" width="11.6640625" customWidth="1"/>
    <col min="11524" max="11524" width="15.33203125" customWidth="1"/>
    <col min="11770" max="11770" width="25.88671875" customWidth="1"/>
    <col min="11771" max="11772" width="13.44140625" customWidth="1"/>
    <col min="11773" max="11773" width="15.5546875" bestFit="1" customWidth="1"/>
    <col min="11774" max="11774" width="1.33203125" customWidth="1"/>
    <col min="11775" max="11775" width="13.33203125" customWidth="1"/>
    <col min="11777" max="11778" width="21.33203125" customWidth="1"/>
    <col min="11779" max="11779" width="11.6640625" customWidth="1"/>
    <col min="11780" max="11780" width="15.33203125" customWidth="1"/>
    <col min="12026" max="12026" width="25.88671875" customWidth="1"/>
    <col min="12027" max="12028" width="13.44140625" customWidth="1"/>
    <col min="12029" max="12029" width="15.5546875" bestFit="1" customWidth="1"/>
    <col min="12030" max="12030" width="1.33203125" customWidth="1"/>
    <col min="12031" max="12031" width="13.33203125" customWidth="1"/>
    <col min="12033" max="12034" width="21.33203125" customWidth="1"/>
    <col min="12035" max="12035" width="11.6640625" customWidth="1"/>
    <col min="12036" max="12036" width="15.33203125" customWidth="1"/>
    <col min="12282" max="12282" width="25.88671875" customWidth="1"/>
    <col min="12283" max="12284" width="13.44140625" customWidth="1"/>
    <col min="12285" max="12285" width="15.5546875" bestFit="1" customWidth="1"/>
    <col min="12286" max="12286" width="1.33203125" customWidth="1"/>
    <col min="12287" max="12287" width="13.33203125" customWidth="1"/>
    <col min="12289" max="12290" width="21.33203125" customWidth="1"/>
    <col min="12291" max="12291" width="11.6640625" customWidth="1"/>
    <col min="12292" max="12292" width="15.33203125" customWidth="1"/>
    <col min="12538" max="12538" width="25.88671875" customWidth="1"/>
    <col min="12539" max="12540" width="13.44140625" customWidth="1"/>
    <col min="12541" max="12541" width="15.5546875" bestFit="1" customWidth="1"/>
    <col min="12542" max="12542" width="1.33203125" customWidth="1"/>
    <col min="12543" max="12543" width="13.33203125" customWidth="1"/>
    <col min="12545" max="12546" width="21.33203125" customWidth="1"/>
    <col min="12547" max="12547" width="11.6640625" customWidth="1"/>
    <col min="12548" max="12548" width="15.33203125" customWidth="1"/>
    <col min="12794" max="12794" width="25.88671875" customWidth="1"/>
    <col min="12795" max="12796" width="13.44140625" customWidth="1"/>
    <col min="12797" max="12797" width="15.5546875" bestFit="1" customWidth="1"/>
    <col min="12798" max="12798" width="1.33203125" customWidth="1"/>
    <col min="12799" max="12799" width="13.33203125" customWidth="1"/>
    <col min="12801" max="12802" width="21.33203125" customWidth="1"/>
    <col min="12803" max="12803" width="11.6640625" customWidth="1"/>
    <col min="12804" max="12804" width="15.33203125" customWidth="1"/>
    <col min="13050" max="13050" width="25.88671875" customWidth="1"/>
    <col min="13051" max="13052" width="13.44140625" customWidth="1"/>
    <col min="13053" max="13053" width="15.5546875" bestFit="1" customWidth="1"/>
    <col min="13054" max="13054" width="1.33203125" customWidth="1"/>
    <col min="13055" max="13055" width="13.33203125" customWidth="1"/>
    <col min="13057" max="13058" width="21.33203125" customWidth="1"/>
    <col min="13059" max="13059" width="11.6640625" customWidth="1"/>
    <col min="13060" max="13060" width="15.33203125" customWidth="1"/>
    <col min="13306" max="13306" width="25.88671875" customWidth="1"/>
    <col min="13307" max="13308" width="13.44140625" customWidth="1"/>
    <col min="13309" max="13309" width="15.5546875" bestFit="1" customWidth="1"/>
    <col min="13310" max="13310" width="1.33203125" customWidth="1"/>
    <col min="13311" max="13311" width="13.33203125" customWidth="1"/>
    <col min="13313" max="13314" width="21.33203125" customWidth="1"/>
    <col min="13315" max="13315" width="11.6640625" customWidth="1"/>
    <col min="13316" max="13316" width="15.33203125" customWidth="1"/>
    <col min="13562" max="13562" width="25.88671875" customWidth="1"/>
    <col min="13563" max="13564" width="13.44140625" customWidth="1"/>
    <col min="13565" max="13565" width="15.5546875" bestFit="1" customWidth="1"/>
    <col min="13566" max="13566" width="1.33203125" customWidth="1"/>
    <col min="13567" max="13567" width="13.33203125" customWidth="1"/>
    <col min="13569" max="13570" width="21.33203125" customWidth="1"/>
    <col min="13571" max="13571" width="11.6640625" customWidth="1"/>
    <col min="13572" max="13572" width="15.33203125" customWidth="1"/>
    <col min="13818" max="13818" width="25.88671875" customWidth="1"/>
    <col min="13819" max="13820" width="13.44140625" customWidth="1"/>
    <col min="13821" max="13821" width="15.5546875" bestFit="1" customWidth="1"/>
    <col min="13822" max="13822" width="1.33203125" customWidth="1"/>
    <col min="13823" max="13823" width="13.33203125" customWidth="1"/>
    <col min="13825" max="13826" width="21.33203125" customWidth="1"/>
    <col min="13827" max="13827" width="11.6640625" customWidth="1"/>
    <col min="13828" max="13828" width="15.33203125" customWidth="1"/>
    <col min="14074" max="14074" width="25.88671875" customWidth="1"/>
    <col min="14075" max="14076" width="13.44140625" customWidth="1"/>
    <col min="14077" max="14077" width="15.5546875" bestFit="1" customWidth="1"/>
    <col min="14078" max="14078" width="1.33203125" customWidth="1"/>
    <col min="14079" max="14079" width="13.33203125" customWidth="1"/>
    <col min="14081" max="14082" width="21.33203125" customWidth="1"/>
    <col min="14083" max="14083" width="11.6640625" customWidth="1"/>
    <col min="14084" max="14084" width="15.33203125" customWidth="1"/>
    <col min="14330" max="14330" width="25.88671875" customWidth="1"/>
    <col min="14331" max="14332" width="13.44140625" customWidth="1"/>
    <col min="14333" max="14333" width="15.5546875" bestFit="1" customWidth="1"/>
    <col min="14334" max="14334" width="1.33203125" customWidth="1"/>
    <col min="14335" max="14335" width="13.33203125" customWidth="1"/>
    <col min="14337" max="14338" width="21.33203125" customWidth="1"/>
    <col min="14339" max="14339" width="11.6640625" customWidth="1"/>
    <col min="14340" max="14340" width="15.33203125" customWidth="1"/>
    <col min="14586" max="14586" width="25.88671875" customWidth="1"/>
    <col min="14587" max="14588" width="13.44140625" customWidth="1"/>
    <col min="14589" max="14589" width="15.5546875" bestFit="1" customWidth="1"/>
    <col min="14590" max="14590" width="1.33203125" customWidth="1"/>
    <col min="14591" max="14591" width="13.33203125" customWidth="1"/>
    <col min="14593" max="14594" width="21.33203125" customWidth="1"/>
    <col min="14595" max="14595" width="11.6640625" customWidth="1"/>
    <col min="14596" max="14596" width="15.33203125" customWidth="1"/>
    <col min="14842" max="14842" width="25.88671875" customWidth="1"/>
    <col min="14843" max="14844" width="13.44140625" customWidth="1"/>
    <col min="14845" max="14845" width="15.5546875" bestFit="1" customWidth="1"/>
    <col min="14846" max="14846" width="1.33203125" customWidth="1"/>
    <col min="14847" max="14847" width="13.33203125" customWidth="1"/>
    <col min="14849" max="14850" width="21.33203125" customWidth="1"/>
    <col min="14851" max="14851" width="11.6640625" customWidth="1"/>
    <col min="14852" max="14852" width="15.33203125" customWidth="1"/>
    <col min="15098" max="15098" width="25.88671875" customWidth="1"/>
    <col min="15099" max="15100" width="13.44140625" customWidth="1"/>
    <col min="15101" max="15101" width="15.5546875" bestFit="1" customWidth="1"/>
    <col min="15102" max="15102" width="1.33203125" customWidth="1"/>
    <col min="15103" max="15103" width="13.33203125" customWidth="1"/>
    <col min="15105" max="15106" width="21.33203125" customWidth="1"/>
    <col min="15107" max="15107" width="11.6640625" customWidth="1"/>
    <col min="15108" max="15108" width="15.33203125" customWidth="1"/>
    <col min="15354" max="15354" width="25.88671875" customWidth="1"/>
    <col min="15355" max="15356" width="13.44140625" customWidth="1"/>
    <col min="15357" max="15357" width="15.5546875" bestFit="1" customWidth="1"/>
    <col min="15358" max="15358" width="1.33203125" customWidth="1"/>
    <col min="15359" max="15359" width="13.33203125" customWidth="1"/>
    <col min="15361" max="15362" width="21.33203125" customWidth="1"/>
    <col min="15363" max="15363" width="11.6640625" customWidth="1"/>
    <col min="15364" max="15364" width="15.33203125" customWidth="1"/>
    <col min="15610" max="15610" width="25.88671875" customWidth="1"/>
    <col min="15611" max="15612" width="13.44140625" customWidth="1"/>
    <col min="15613" max="15613" width="15.5546875" bestFit="1" customWidth="1"/>
    <col min="15614" max="15614" width="1.33203125" customWidth="1"/>
    <col min="15615" max="15615" width="13.33203125" customWidth="1"/>
    <col min="15617" max="15618" width="21.33203125" customWidth="1"/>
    <col min="15619" max="15619" width="11.6640625" customWidth="1"/>
    <col min="15620" max="15620" width="15.33203125" customWidth="1"/>
    <col min="15866" max="15866" width="25.88671875" customWidth="1"/>
    <col min="15867" max="15868" width="13.44140625" customWidth="1"/>
    <col min="15869" max="15869" width="15.5546875" bestFit="1" customWidth="1"/>
    <col min="15870" max="15870" width="1.33203125" customWidth="1"/>
    <col min="15871" max="15871" width="13.33203125" customWidth="1"/>
    <col min="15873" max="15874" width="21.33203125" customWidth="1"/>
    <col min="15875" max="15875" width="11.6640625" customWidth="1"/>
    <col min="15876" max="15876" width="15.33203125" customWidth="1"/>
    <col min="16122" max="16122" width="25.88671875" customWidth="1"/>
    <col min="16123" max="16124" width="13.44140625" customWidth="1"/>
    <col min="16125" max="16125" width="15.5546875" bestFit="1" customWidth="1"/>
    <col min="16126" max="16126" width="1.33203125" customWidth="1"/>
    <col min="16127" max="16127" width="13.33203125" customWidth="1"/>
    <col min="16129" max="16130" width="21.33203125" customWidth="1"/>
    <col min="16131" max="16131" width="11.6640625" customWidth="1"/>
    <col min="16132" max="16132" width="15.33203125" customWidth="1"/>
  </cols>
  <sheetData>
    <row r="4" spans="2:5" ht="18">
      <c r="B4" s="139" t="s">
        <v>50</v>
      </c>
      <c r="C4" s="139"/>
      <c r="D4" s="139"/>
      <c r="E4" s="139"/>
    </row>
    <row r="5" spans="2:5">
      <c r="B5" s="23"/>
    </row>
    <row r="6" spans="2:5">
      <c r="E6" s="44">
        <v>0.35</v>
      </c>
    </row>
    <row r="7" spans="2:5">
      <c r="B7" s="45" t="s">
        <v>33</v>
      </c>
      <c r="C7" s="45" t="s">
        <v>34</v>
      </c>
      <c r="D7" s="45" t="s">
        <v>35</v>
      </c>
      <c r="E7" s="45" t="s">
        <v>30</v>
      </c>
    </row>
    <row r="8" spans="2:5">
      <c r="B8" s="28" t="s">
        <v>51</v>
      </c>
      <c r="C8" s="43">
        <v>1139</v>
      </c>
      <c r="D8" s="35"/>
      <c r="E8" s="35"/>
    </row>
    <row r="9" spans="2:5" hidden="1">
      <c r="B9" s="46">
        <v>43983</v>
      </c>
      <c r="C9" s="86">
        <f>'Fuel prices'!AQ$18</f>
        <v>1138.96</v>
      </c>
      <c r="D9" s="54">
        <f>C9/$C$8-1</f>
        <v>-3.5118525021915481E-5</v>
      </c>
      <c r="E9" s="54">
        <f>D9*$E$6</f>
        <v>-1.2291483757670418E-5</v>
      </c>
    </row>
    <row r="10" spans="2:5" hidden="1">
      <c r="B10" s="46">
        <v>44013</v>
      </c>
      <c r="C10" s="86">
        <f>'Fuel prices'!AR$18</f>
        <v>1307.96</v>
      </c>
      <c r="D10" s="54">
        <f>C10/$C$8-1</f>
        <v>0.14834064969271288</v>
      </c>
      <c r="E10" s="54">
        <f t="shared" ref="E10:E19" si="0">D10*$E$6</f>
        <v>5.1919227392449502E-2</v>
      </c>
    </row>
    <row r="11" spans="2:5" hidden="1">
      <c r="B11" s="46">
        <v>44044</v>
      </c>
      <c r="C11" s="86">
        <f>'Fuel prices'!AS$18</f>
        <v>1352.96</v>
      </c>
      <c r="D11" s="54">
        <f>C11/$C$8-1</f>
        <v>0.18784899034240565</v>
      </c>
      <c r="E11" s="54">
        <f t="shared" si="0"/>
        <v>6.5747146619841976E-2</v>
      </c>
    </row>
    <row r="12" spans="2:5" hidden="1">
      <c r="B12" s="46">
        <v>44075</v>
      </c>
      <c r="C12" s="86">
        <f>'Fuel prices'!AT$18</f>
        <v>1331.96</v>
      </c>
      <c r="D12" s="54">
        <f>C12/$C$8-1</f>
        <v>0.16941176470588237</v>
      </c>
      <c r="E12" s="54">
        <f t="shared" si="0"/>
        <v>5.9294117647058824E-2</v>
      </c>
    </row>
    <row r="13" spans="2:5" hidden="1">
      <c r="B13" s="46">
        <v>44105</v>
      </c>
      <c r="C13" s="35">
        <f>'Fuel prices'!AU$18</f>
        <v>1238.96</v>
      </c>
      <c r="D13" s="54">
        <f t="shared" ref="D13:D19" si="1">C13/$C$8-1</f>
        <v>8.7761194029850831E-2</v>
      </c>
      <c r="E13" s="54">
        <f t="shared" si="0"/>
        <v>3.0716417910447789E-2</v>
      </c>
    </row>
    <row r="14" spans="2:5" hidden="1">
      <c r="B14" s="46">
        <v>44136</v>
      </c>
      <c r="C14" s="35">
        <f>'Fuel prices'!AV$18</f>
        <v>1227.96</v>
      </c>
      <c r="D14" s="54">
        <f t="shared" si="1"/>
        <v>7.8103599648814859E-2</v>
      </c>
      <c r="E14" s="54">
        <f t="shared" si="0"/>
        <v>2.7336259877085198E-2</v>
      </c>
    </row>
    <row r="15" spans="2:5" hidden="1">
      <c r="B15" s="46">
        <v>44166</v>
      </c>
      <c r="C15" s="35">
        <f>'Fuel prices'!AW$18</f>
        <v>1247.82</v>
      </c>
      <c r="D15" s="54">
        <f t="shared" si="1"/>
        <v>9.5539947322212493E-2</v>
      </c>
      <c r="E15" s="54">
        <f t="shared" si="0"/>
        <v>3.3438981562774368E-2</v>
      </c>
    </row>
    <row r="16" spans="2:5" hidden="1">
      <c r="B16" s="46">
        <v>44197</v>
      </c>
      <c r="C16" s="35">
        <f>'Fuel prices'!AX$18</f>
        <v>1301.82</v>
      </c>
      <c r="D16" s="54">
        <f t="shared" si="1"/>
        <v>0.14294995610184369</v>
      </c>
      <c r="E16" s="54">
        <f t="shared" si="0"/>
        <v>5.0032484635645288E-2</v>
      </c>
    </row>
    <row r="17" spans="2:5" hidden="1">
      <c r="B17" s="46">
        <v>44228</v>
      </c>
      <c r="C17" s="35">
        <f>'Fuel prices'!AY$18</f>
        <v>1360.82</v>
      </c>
      <c r="D17" s="54">
        <f t="shared" si="1"/>
        <v>0.19474978050921865</v>
      </c>
      <c r="E17" s="54">
        <f t="shared" si="0"/>
        <v>6.8162423178226517E-2</v>
      </c>
    </row>
    <row r="18" spans="2:5" hidden="1">
      <c r="B18" s="46">
        <v>44256</v>
      </c>
      <c r="C18" s="35">
        <f>'Fuel prices'!AZ$18</f>
        <v>1416.82</v>
      </c>
      <c r="D18" s="54">
        <f t="shared" si="1"/>
        <v>0.24391571553994718</v>
      </c>
      <c r="E18" s="54">
        <f t="shared" si="0"/>
        <v>8.5370500438981506E-2</v>
      </c>
    </row>
    <row r="19" spans="2:5">
      <c r="B19" s="46">
        <v>44287</v>
      </c>
      <c r="C19" s="35">
        <f>'Fuel prices'!BA$18</f>
        <v>1480.02</v>
      </c>
      <c r="D19" s="54">
        <f t="shared" si="1"/>
        <v>0.29940298507462693</v>
      </c>
      <c r="E19" s="54">
        <f t="shared" si="0"/>
        <v>0.10479104477611942</v>
      </c>
    </row>
    <row r="20" spans="2:5">
      <c r="B20" s="46">
        <v>44317</v>
      </c>
      <c r="C20" s="43">
        <f>'Fuel prices'!BB$18</f>
        <v>1450.02</v>
      </c>
      <c r="D20" s="54">
        <f>C20/$C$8-1</f>
        <v>0.273064091308165</v>
      </c>
      <c r="E20" s="54">
        <f t="shared" ref="E20" si="2">D20*$E$6</f>
        <v>9.5572431957857751E-2</v>
      </c>
    </row>
    <row r="21" spans="2:5">
      <c r="B21" s="46">
        <v>44348</v>
      </c>
      <c r="C21" s="43">
        <f>'Fuel prices'!BC$18</f>
        <v>1471.02</v>
      </c>
      <c r="D21" s="54">
        <f>C21/$C$8-1</f>
        <v>0.29150131694468828</v>
      </c>
      <c r="E21" s="54">
        <f t="shared" ref="E21" si="3">D21*$E$6</f>
        <v>0.1020254609306409</v>
      </c>
    </row>
    <row r="22" spans="2:5">
      <c r="B22" s="46">
        <v>44378</v>
      </c>
      <c r="C22" s="43">
        <f>'Fuel prices'!BD$18</f>
        <v>1512.02</v>
      </c>
      <c r="D22" s="54">
        <f>C22/$C$8-1</f>
        <v>0.32749780509218618</v>
      </c>
      <c r="E22" s="54">
        <f t="shared" ref="E22" si="4">D22*$E$6</f>
        <v>0.11462423178226515</v>
      </c>
    </row>
    <row r="23" spans="2:5">
      <c r="B23" s="46">
        <v>44409</v>
      </c>
      <c r="C23" s="43">
        <f>'Fuel prices'!BE$18</f>
        <v>1566.6</v>
      </c>
      <c r="D23" s="54">
        <f>C23/$C$8-1</f>
        <v>0.37541703248463554</v>
      </c>
      <c r="E23" s="54">
        <f t="shared" ref="E23" si="5">D23*$E$6</f>
        <v>0.13139596136962242</v>
      </c>
    </row>
    <row r="24" spans="2:5">
      <c r="B24" s="46">
        <v>44440</v>
      </c>
      <c r="C24" s="43">
        <f>'Fuel prices'!BF18</f>
        <v>1552.38</v>
      </c>
      <c r="D24" s="54">
        <f t="shared" ref="D24:D29" si="6">C24/$C$8-1</f>
        <v>0.36293239683933276</v>
      </c>
      <c r="E24" s="54">
        <f t="shared" ref="E24:E29" si="7">D24*$E$6</f>
        <v>0.12702633889376647</v>
      </c>
    </row>
    <row r="25" spans="2:5">
      <c r="B25" s="46">
        <v>44470</v>
      </c>
      <c r="C25" s="43">
        <f>'Fuel prices'!BG18</f>
        <v>1575.18</v>
      </c>
      <c r="D25" s="54">
        <f t="shared" si="6"/>
        <v>0.38294995610184368</v>
      </c>
      <c r="E25" s="54">
        <f t="shared" si="7"/>
        <v>0.13403248463564527</v>
      </c>
    </row>
    <row r="26" spans="2:5">
      <c r="B26" s="46">
        <v>44501</v>
      </c>
      <c r="C26" s="43">
        <f>'Fuel prices'!BH18</f>
        <v>1723.38</v>
      </c>
      <c r="D26" s="54">
        <f t="shared" si="6"/>
        <v>0.51306409130816522</v>
      </c>
      <c r="E26" s="54">
        <f t="shared" si="7"/>
        <v>0.17957243195785783</v>
      </c>
    </row>
    <row r="27" spans="2:5">
      <c r="B27" s="46">
        <v>44531</v>
      </c>
      <c r="C27" s="43">
        <f>'Fuel prices'!BI18</f>
        <v>1797.88</v>
      </c>
      <c r="D27" s="54">
        <f t="shared" si="6"/>
        <v>0.57847234416154536</v>
      </c>
      <c r="E27" s="54">
        <f t="shared" si="7"/>
        <v>0.20246532045654086</v>
      </c>
    </row>
    <row r="28" spans="2:5">
      <c r="B28" s="46">
        <v>44562</v>
      </c>
      <c r="C28" s="43">
        <f>'Fuel prices'!BJ18</f>
        <v>1728.08</v>
      </c>
      <c r="D28" s="54">
        <f t="shared" si="6"/>
        <v>0.51719051799824411</v>
      </c>
      <c r="E28" s="54">
        <f t="shared" si="7"/>
        <v>0.18101668129938542</v>
      </c>
    </row>
    <row r="29" spans="2:5">
      <c r="B29" s="46">
        <v>44593</v>
      </c>
      <c r="C29" s="43">
        <f>'Fuel prices'!BK18</f>
        <v>1806.92</v>
      </c>
      <c r="D29" s="54">
        <f t="shared" si="6"/>
        <v>0.58640913081650581</v>
      </c>
      <c r="E29" s="54">
        <f t="shared" si="7"/>
        <v>0.20524319578577702</v>
      </c>
    </row>
    <row r="30" spans="2:5">
      <c r="B30" s="46">
        <v>44621</v>
      </c>
      <c r="C30" s="43">
        <f>'Fuel prices'!BL18</f>
        <v>1955.28</v>
      </c>
      <c r="D30" s="54">
        <f t="shared" ref="D30" si="8">C30/$C$8-1</f>
        <v>0.71666374012291478</v>
      </c>
      <c r="E30" s="54">
        <f t="shared" ref="E30" si="9">D30*$E$6</f>
        <v>0.25083230904302017</v>
      </c>
    </row>
    <row r="31" spans="2:5">
      <c r="B31" s="46">
        <v>44652</v>
      </c>
      <c r="C31" s="43">
        <f>'Fuel prices'!BM18</f>
        <v>2123.84</v>
      </c>
      <c r="D31" s="54">
        <f t="shared" ref="D31" si="10">C31/$C$8-1</f>
        <v>0.86465320456540828</v>
      </c>
      <c r="E31" s="54">
        <f t="shared" ref="E31" si="11">D31*$E$6</f>
        <v>0.30262862159789289</v>
      </c>
    </row>
    <row r="32" spans="2:5">
      <c r="B32" s="46">
        <v>44682</v>
      </c>
      <c r="C32" s="43">
        <f>'Fuel prices'!BN18</f>
        <v>2215.84</v>
      </c>
      <c r="D32" s="54">
        <f t="shared" ref="D32" si="12">C32/$C$8-1</f>
        <v>0.94542581211589116</v>
      </c>
      <c r="E32" s="54">
        <f t="shared" ref="E32" si="13">D32*$E$6</f>
        <v>0.33089903424056188</v>
      </c>
    </row>
    <row r="33" spans="2:5">
      <c r="B33" s="46">
        <v>44713</v>
      </c>
      <c r="C33" s="43">
        <f>'Fuel prices'!BO18</f>
        <v>2322.84</v>
      </c>
      <c r="D33" s="54">
        <f t="shared" ref="D33" si="14">C33/$C$8-1</f>
        <v>1.0393678665496049</v>
      </c>
      <c r="E33" s="54">
        <f t="shared" ref="E33" si="15">D33*$E$6</f>
        <v>0.3637787532923617</v>
      </c>
    </row>
    <row r="34" spans="2:5">
      <c r="B34" s="46">
        <v>44743</v>
      </c>
      <c r="C34" s="43">
        <v>2552.84</v>
      </c>
      <c r="D34" s="54">
        <f t="shared" ref="D34" si="16">C34/$C$8-1</f>
        <v>1.2412993854258123</v>
      </c>
      <c r="E34" s="54">
        <f t="shared" ref="E34" si="17">D34*$E$6</f>
        <v>0.43445478489903427</v>
      </c>
    </row>
    <row r="35" spans="2:5">
      <c r="B35" s="46">
        <v>44774</v>
      </c>
      <c r="C35" s="43">
        <f>'Fuel prices'!BQ18</f>
        <v>2461.84</v>
      </c>
      <c r="D35" s="54">
        <f t="shared" ref="D35" si="18">C35/$C$8-1</f>
        <v>1.1614047410008781</v>
      </c>
      <c r="E35" s="54">
        <f t="shared" ref="E35" si="19">D35*$E$6</f>
        <v>0.40649165935030729</v>
      </c>
    </row>
    <row r="36" spans="2:5">
      <c r="B36" s="46">
        <v>44805</v>
      </c>
      <c r="C36" s="43">
        <v>2415.5</v>
      </c>
      <c r="D36" s="54">
        <f t="shared" ref="D36" si="20">C36/$C$8-1</f>
        <v>1.12071992976295</v>
      </c>
      <c r="E36" s="54">
        <f t="shared" ref="E36" si="21">D36*$E$6</f>
        <v>0.39225197541703249</v>
      </c>
    </row>
    <row r="37" spans="2:5">
      <c r="B37" s="46">
        <v>44835</v>
      </c>
      <c r="C37" s="43">
        <f>'Fuel prices'!BS18</f>
        <v>2430.5</v>
      </c>
      <c r="D37" s="54">
        <f t="shared" ref="D37" si="22">C37/$C$8-1</f>
        <v>1.1338893766461808</v>
      </c>
      <c r="E37" s="54">
        <f t="shared" ref="E37" si="23">D37*$E$6</f>
        <v>0.39686128182616326</v>
      </c>
    </row>
    <row r="38" spans="2:5">
      <c r="B38" s="46">
        <v>44866</v>
      </c>
      <c r="C38" s="43">
        <f>'Fuel prices'!BT18</f>
        <v>2574.36</v>
      </c>
      <c r="D38" s="54">
        <f t="shared" ref="D38" si="24">C38/$C$8-1</f>
        <v>1.2601931518876208</v>
      </c>
      <c r="E38" s="54">
        <f t="shared" ref="E38" si="25">D38*$E$6</f>
        <v>0.44106760316066723</v>
      </c>
    </row>
    <row r="39" spans="2:5">
      <c r="B39" s="46">
        <v>44896</v>
      </c>
      <c r="C39" s="43">
        <f>'Fuel prices'!BU18</f>
        <v>2422.17</v>
      </c>
      <c r="D39" s="54">
        <f t="shared" ref="D39" si="26">C39/$C$8-1</f>
        <v>1.12657594381036</v>
      </c>
      <c r="E39" s="54">
        <f t="shared" ref="E39" si="27">D39*$E$6</f>
        <v>0.39430158033362595</v>
      </c>
    </row>
    <row r="40" spans="2:5">
      <c r="B40" s="46">
        <v>44927</v>
      </c>
      <c r="C40" s="43">
        <f>'Fuel prices'!BV18</f>
        <v>2141.27</v>
      </c>
      <c r="D40" s="54">
        <f t="shared" ref="D40" si="28">C40/$C$8-1</f>
        <v>0.87995610184372253</v>
      </c>
      <c r="E40" s="54">
        <f t="shared" ref="E40" si="29">D40*$E$6</f>
        <v>0.30798463564530287</v>
      </c>
    </row>
    <row r="41" spans="2:5">
      <c r="B41" s="46">
        <v>44958</v>
      </c>
      <c r="C41" s="43">
        <v>2140.4299999999998</v>
      </c>
      <c r="D41" s="54">
        <f t="shared" ref="D41" si="30">C41/$C$8-1</f>
        <v>0.87921861281826152</v>
      </c>
      <c r="E41" s="54">
        <f t="shared" ref="E41" si="31">D41*$E$6</f>
        <v>0.30772651448639149</v>
      </c>
    </row>
    <row r="42" spans="2:5">
      <c r="B42" s="46">
        <v>44986</v>
      </c>
      <c r="C42" s="43">
        <v>2171.81</v>
      </c>
      <c r="D42" s="54">
        <f t="shared" ref="D42" si="32">C42/$C$8-1</f>
        <v>0.90676909569798059</v>
      </c>
      <c r="E42" s="54">
        <f t="shared" ref="E42" si="33">D42*$E$6</f>
        <v>0.31736918349429316</v>
      </c>
    </row>
    <row r="43" spans="2:5">
      <c r="B43" s="46">
        <v>45017</v>
      </c>
      <c r="C43" s="43">
        <f>'Fuel prices'!BY18</f>
        <v>2097.23</v>
      </c>
      <c r="D43" s="54">
        <f t="shared" ref="D43" si="34">C43/$C$8-1</f>
        <v>0.84129060579455661</v>
      </c>
      <c r="E43" s="54">
        <f t="shared" ref="E43" si="35">D43*$E$6</f>
        <v>0.29445171202809478</v>
      </c>
    </row>
    <row r="44" spans="2:5">
      <c r="B44" s="46">
        <v>45047</v>
      </c>
      <c r="C44" s="43">
        <f>'Fuel prices'!BZ18</f>
        <v>2049.69</v>
      </c>
      <c r="D44" s="54">
        <f t="shared" ref="D44" si="36">C44/$C$8-1</f>
        <v>0.79955223880597015</v>
      </c>
      <c r="E44" s="54">
        <f t="shared" ref="E44" si="37">D44*$E$6</f>
        <v>0.27984328358208954</v>
      </c>
    </row>
    <row r="45" spans="2:5">
      <c r="B45" s="46">
        <v>45078</v>
      </c>
      <c r="C45" s="43">
        <f>'Fuel prices'!CA18</f>
        <v>1969.69</v>
      </c>
      <c r="D45" s="54">
        <f t="shared" ref="D45" si="38">C45/$C$8-1</f>
        <v>0.72931518876207213</v>
      </c>
      <c r="E45" s="54">
        <f t="shared" ref="E45" si="39">D45*$E$6</f>
        <v>0.25526031606672522</v>
      </c>
    </row>
    <row r="46" spans="2:5">
      <c r="B46" s="46">
        <v>45108</v>
      </c>
      <c r="C46" s="43">
        <f>'Fuel prices'!CB18</f>
        <v>1981.69</v>
      </c>
      <c r="D46" s="54">
        <f t="shared" ref="D46" si="40">C46/$C$8-1</f>
        <v>0.73985074626865677</v>
      </c>
      <c r="E46" s="54">
        <f t="shared" ref="E46" si="41">D46*$E$6</f>
        <v>0.25894776119402985</v>
      </c>
    </row>
    <row r="47" spans="2:5">
      <c r="B47" s="46">
        <v>45139</v>
      </c>
      <c r="C47" s="43">
        <f>'Fuel prices'!CC18</f>
        <v>2052.69</v>
      </c>
      <c r="D47" s="54">
        <f t="shared" ref="D47" si="42">C47/$C$8-1</f>
        <v>0.80218612818261636</v>
      </c>
      <c r="E47" s="54">
        <f t="shared" ref="E47" si="43">D47*$E$6</f>
        <v>0.28076514486391568</v>
      </c>
    </row>
    <row r="48" spans="2:5">
      <c r="B48" s="46">
        <v>45170</v>
      </c>
      <c r="C48" s="43">
        <f>'Fuel prices'!CD18</f>
        <v>2328.69</v>
      </c>
      <c r="D48" s="54">
        <f t="shared" ref="D48" si="44">C48/$C$8-1</f>
        <v>1.044503950834065</v>
      </c>
      <c r="E48" s="54">
        <f t="shared" ref="E48" si="45">D48*$E$6</f>
        <v>0.36557638279192273</v>
      </c>
    </row>
    <row r="49" spans="2:5">
      <c r="B49" s="109"/>
      <c r="C49" s="94"/>
      <c r="D49" s="110"/>
      <c r="E49" s="110"/>
    </row>
    <row r="50" spans="2:5">
      <c r="B50" s="109"/>
      <c r="C50" s="94"/>
      <c r="D50" s="110"/>
      <c r="E50" s="110"/>
    </row>
    <row r="51" spans="2:5">
      <c r="B51" s="55" t="s">
        <v>37</v>
      </c>
    </row>
  </sheetData>
  <mergeCells count="1">
    <mergeCell ref="B4:E4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A6CB-20A3-41A1-B81B-7A76BE49F1C2}">
  <dimension ref="B4:E72"/>
  <sheetViews>
    <sheetView zoomScaleNormal="100" workbookViewId="0">
      <selection activeCell="B2" sqref="B2"/>
    </sheetView>
  </sheetViews>
  <sheetFormatPr defaultRowHeight="14.4"/>
  <cols>
    <col min="2" max="2" width="12" customWidth="1"/>
    <col min="3" max="3" width="14.109375" customWidth="1"/>
    <col min="4" max="4" width="11.88671875" customWidth="1"/>
    <col min="258" max="258" width="12" customWidth="1"/>
    <col min="259" max="259" width="14.109375" customWidth="1"/>
    <col min="260" max="260" width="11.88671875" customWidth="1"/>
    <col min="514" max="514" width="12" customWidth="1"/>
    <col min="515" max="515" width="14.109375" customWidth="1"/>
    <col min="516" max="516" width="11.88671875" customWidth="1"/>
    <col min="770" max="770" width="12" customWidth="1"/>
    <col min="771" max="771" width="14.109375" customWidth="1"/>
    <col min="772" max="772" width="11.88671875" customWidth="1"/>
    <col min="1026" max="1026" width="12" customWidth="1"/>
    <col min="1027" max="1027" width="14.109375" customWidth="1"/>
    <col min="1028" max="1028" width="11.88671875" customWidth="1"/>
    <col min="1282" max="1282" width="12" customWidth="1"/>
    <col min="1283" max="1283" width="14.109375" customWidth="1"/>
    <col min="1284" max="1284" width="11.88671875" customWidth="1"/>
    <col min="1538" max="1538" width="12" customWidth="1"/>
    <col min="1539" max="1539" width="14.109375" customWidth="1"/>
    <col min="1540" max="1540" width="11.88671875" customWidth="1"/>
    <col min="1794" max="1794" width="12" customWidth="1"/>
    <col min="1795" max="1795" width="14.109375" customWidth="1"/>
    <col min="1796" max="1796" width="11.88671875" customWidth="1"/>
    <col min="2050" max="2050" width="12" customWidth="1"/>
    <col min="2051" max="2051" width="14.109375" customWidth="1"/>
    <col min="2052" max="2052" width="11.88671875" customWidth="1"/>
    <col min="2306" max="2306" width="12" customWidth="1"/>
    <col min="2307" max="2307" width="14.109375" customWidth="1"/>
    <col min="2308" max="2308" width="11.88671875" customWidth="1"/>
    <col min="2562" max="2562" width="12" customWidth="1"/>
    <col min="2563" max="2563" width="14.109375" customWidth="1"/>
    <col min="2564" max="2564" width="11.88671875" customWidth="1"/>
    <col min="2818" max="2818" width="12" customWidth="1"/>
    <col min="2819" max="2819" width="14.109375" customWidth="1"/>
    <col min="2820" max="2820" width="11.88671875" customWidth="1"/>
    <col min="3074" max="3074" width="12" customWidth="1"/>
    <col min="3075" max="3075" width="14.109375" customWidth="1"/>
    <col min="3076" max="3076" width="11.88671875" customWidth="1"/>
    <col min="3330" max="3330" width="12" customWidth="1"/>
    <col min="3331" max="3331" width="14.109375" customWidth="1"/>
    <col min="3332" max="3332" width="11.88671875" customWidth="1"/>
    <col min="3586" max="3586" width="12" customWidth="1"/>
    <col min="3587" max="3587" width="14.109375" customWidth="1"/>
    <col min="3588" max="3588" width="11.88671875" customWidth="1"/>
    <col min="3842" max="3842" width="12" customWidth="1"/>
    <col min="3843" max="3843" width="14.109375" customWidth="1"/>
    <col min="3844" max="3844" width="11.88671875" customWidth="1"/>
    <col min="4098" max="4098" width="12" customWidth="1"/>
    <col min="4099" max="4099" width="14.109375" customWidth="1"/>
    <col min="4100" max="4100" width="11.88671875" customWidth="1"/>
    <col min="4354" max="4354" width="12" customWidth="1"/>
    <col min="4355" max="4355" width="14.109375" customWidth="1"/>
    <col min="4356" max="4356" width="11.88671875" customWidth="1"/>
    <col min="4610" max="4610" width="12" customWidth="1"/>
    <col min="4611" max="4611" width="14.109375" customWidth="1"/>
    <col min="4612" max="4612" width="11.88671875" customWidth="1"/>
    <col min="4866" max="4866" width="12" customWidth="1"/>
    <col min="4867" max="4867" width="14.109375" customWidth="1"/>
    <col min="4868" max="4868" width="11.88671875" customWidth="1"/>
    <col min="5122" max="5122" width="12" customWidth="1"/>
    <col min="5123" max="5123" width="14.109375" customWidth="1"/>
    <col min="5124" max="5124" width="11.88671875" customWidth="1"/>
    <col min="5378" max="5378" width="12" customWidth="1"/>
    <col min="5379" max="5379" width="14.109375" customWidth="1"/>
    <col min="5380" max="5380" width="11.88671875" customWidth="1"/>
    <col min="5634" max="5634" width="12" customWidth="1"/>
    <col min="5635" max="5635" width="14.109375" customWidth="1"/>
    <col min="5636" max="5636" width="11.88671875" customWidth="1"/>
    <col min="5890" max="5890" width="12" customWidth="1"/>
    <col min="5891" max="5891" width="14.109375" customWidth="1"/>
    <col min="5892" max="5892" width="11.88671875" customWidth="1"/>
    <col min="6146" max="6146" width="12" customWidth="1"/>
    <col min="6147" max="6147" width="14.109375" customWidth="1"/>
    <col min="6148" max="6148" width="11.88671875" customWidth="1"/>
    <col min="6402" max="6402" width="12" customWidth="1"/>
    <col min="6403" max="6403" width="14.109375" customWidth="1"/>
    <col min="6404" max="6404" width="11.88671875" customWidth="1"/>
    <col min="6658" max="6658" width="12" customWidth="1"/>
    <col min="6659" max="6659" width="14.109375" customWidth="1"/>
    <col min="6660" max="6660" width="11.88671875" customWidth="1"/>
    <col min="6914" max="6914" width="12" customWidth="1"/>
    <col min="6915" max="6915" width="14.109375" customWidth="1"/>
    <col min="6916" max="6916" width="11.88671875" customWidth="1"/>
    <col min="7170" max="7170" width="12" customWidth="1"/>
    <col min="7171" max="7171" width="14.109375" customWidth="1"/>
    <col min="7172" max="7172" width="11.88671875" customWidth="1"/>
    <col min="7426" max="7426" width="12" customWidth="1"/>
    <col min="7427" max="7427" width="14.109375" customWidth="1"/>
    <col min="7428" max="7428" width="11.88671875" customWidth="1"/>
    <col min="7682" max="7682" width="12" customWidth="1"/>
    <col min="7683" max="7683" width="14.109375" customWidth="1"/>
    <col min="7684" max="7684" width="11.88671875" customWidth="1"/>
    <col min="7938" max="7938" width="12" customWidth="1"/>
    <col min="7939" max="7939" width="14.109375" customWidth="1"/>
    <col min="7940" max="7940" width="11.88671875" customWidth="1"/>
    <col min="8194" max="8194" width="12" customWidth="1"/>
    <col min="8195" max="8195" width="14.109375" customWidth="1"/>
    <col min="8196" max="8196" width="11.88671875" customWidth="1"/>
    <col min="8450" max="8450" width="12" customWidth="1"/>
    <col min="8451" max="8451" width="14.109375" customWidth="1"/>
    <col min="8452" max="8452" width="11.88671875" customWidth="1"/>
    <col min="8706" max="8706" width="12" customWidth="1"/>
    <col min="8707" max="8707" width="14.109375" customWidth="1"/>
    <col min="8708" max="8708" width="11.88671875" customWidth="1"/>
    <col min="8962" max="8962" width="12" customWidth="1"/>
    <col min="8963" max="8963" width="14.109375" customWidth="1"/>
    <col min="8964" max="8964" width="11.88671875" customWidth="1"/>
    <col min="9218" max="9218" width="12" customWidth="1"/>
    <col min="9219" max="9219" width="14.109375" customWidth="1"/>
    <col min="9220" max="9220" width="11.88671875" customWidth="1"/>
    <col min="9474" max="9474" width="12" customWidth="1"/>
    <col min="9475" max="9475" width="14.109375" customWidth="1"/>
    <col min="9476" max="9476" width="11.88671875" customWidth="1"/>
    <col min="9730" max="9730" width="12" customWidth="1"/>
    <col min="9731" max="9731" width="14.109375" customWidth="1"/>
    <col min="9732" max="9732" width="11.88671875" customWidth="1"/>
    <col min="9986" max="9986" width="12" customWidth="1"/>
    <col min="9987" max="9987" width="14.109375" customWidth="1"/>
    <col min="9988" max="9988" width="11.88671875" customWidth="1"/>
    <col min="10242" max="10242" width="12" customWidth="1"/>
    <col min="10243" max="10243" width="14.109375" customWidth="1"/>
    <col min="10244" max="10244" width="11.88671875" customWidth="1"/>
    <col min="10498" max="10498" width="12" customWidth="1"/>
    <col min="10499" max="10499" width="14.109375" customWidth="1"/>
    <col min="10500" max="10500" width="11.88671875" customWidth="1"/>
    <col min="10754" max="10754" width="12" customWidth="1"/>
    <col min="10755" max="10755" width="14.109375" customWidth="1"/>
    <col min="10756" max="10756" width="11.88671875" customWidth="1"/>
    <col min="11010" max="11010" width="12" customWidth="1"/>
    <col min="11011" max="11011" width="14.109375" customWidth="1"/>
    <col min="11012" max="11012" width="11.88671875" customWidth="1"/>
    <col min="11266" max="11266" width="12" customWidth="1"/>
    <col min="11267" max="11267" width="14.109375" customWidth="1"/>
    <col min="11268" max="11268" width="11.88671875" customWidth="1"/>
    <col min="11522" max="11522" width="12" customWidth="1"/>
    <col min="11523" max="11523" width="14.109375" customWidth="1"/>
    <col min="11524" max="11524" width="11.88671875" customWidth="1"/>
    <col min="11778" max="11778" width="12" customWidth="1"/>
    <col min="11779" max="11779" width="14.109375" customWidth="1"/>
    <col min="11780" max="11780" width="11.88671875" customWidth="1"/>
    <col min="12034" max="12034" width="12" customWidth="1"/>
    <col min="12035" max="12035" width="14.109375" customWidth="1"/>
    <col min="12036" max="12036" width="11.88671875" customWidth="1"/>
    <col min="12290" max="12290" width="12" customWidth="1"/>
    <col min="12291" max="12291" width="14.109375" customWidth="1"/>
    <col min="12292" max="12292" width="11.88671875" customWidth="1"/>
    <col min="12546" max="12546" width="12" customWidth="1"/>
    <col min="12547" max="12547" width="14.109375" customWidth="1"/>
    <col min="12548" max="12548" width="11.88671875" customWidth="1"/>
    <col min="12802" max="12802" width="12" customWidth="1"/>
    <col min="12803" max="12803" width="14.109375" customWidth="1"/>
    <col min="12804" max="12804" width="11.88671875" customWidth="1"/>
    <col min="13058" max="13058" width="12" customWidth="1"/>
    <col min="13059" max="13059" width="14.109375" customWidth="1"/>
    <col min="13060" max="13060" width="11.88671875" customWidth="1"/>
    <col min="13314" max="13314" width="12" customWidth="1"/>
    <col min="13315" max="13315" width="14.109375" customWidth="1"/>
    <col min="13316" max="13316" width="11.88671875" customWidth="1"/>
    <col min="13570" max="13570" width="12" customWidth="1"/>
    <col min="13571" max="13571" width="14.109375" customWidth="1"/>
    <col min="13572" max="13572" width="11.88671875" customWidth="1"/>
    <col min="13826" max="13826" width="12" customWidth="1"/>
    <col min="13827" max="13827" width="14.109375" customWidth="1"/>
    <col min="13828" max="13828" width="11.88671875" customWidth="1"/>
    <col min="14082" max="14082" width="12" customWidth="1"/>
    <col min="14083" max="14083" width="14.109375" customWidth="1"/>
    <col min="14084" max="14084" width="11.88671875" customWidth="1"/>
    <col min="14338" max="14338" width="12" customWidth="1"/>
    <col min="14339" max="14339" width="14.109375" customWidth="1"/>
    <col min="14340" max="14340" width="11.88671875" customWidth="1"/>
    <col min="14594" max="14594" width="12" customWidth="1"/>
    <col min="14595" max="14595" width="14.109375" customWidth="1"/>
    <col min="14596" max="14596" width="11.88671875" customWidth="1"/>
    <col min="14850" max="14850" width="12" customWidth="1"/>
    <col min="14851" max="14851" width="14.109375" customWidth="1"/>
    <col min="14852" max="14852" width="11.88671875" customWidth="1"/>
    <col min="15106" max="15106" width="12" customWidth="1"/>
    <col min="15107" max="15107" width="14.109375" customWidth="1"/>
    <col min="15108" max="15108" width="11.88671875" customWidth="1"/>
    <col min="15362" max="15362" width="12" customWidth="1"/>
    <col min="15363" max="15363" width="14.109375" customWidth="1"/>
    <col min="15364" max="15364" width="11.88671875" customWidth="1"/>
    <col min="15618" max="15618" width="12" customWidth="1"/>
    <col min="15619" max="15619" width="14.109375" customWidth="1"/>
    <col min="15620" max="15620" width="11.88671875" customWidth="1"/>
    <col min="15874" max="15874" width="12" customWidth="1"/>
    <col min="15875" max="15875" width="14.109375" customWidth="1"/>
    <col min="15876" max="15876" width="11.88671875" customWidth="1"/>
    <col min="16130" max="16130" width="12" customWidth="1"/>
    <col min="16131" max="16131" width="14.109375" customWidth="1"/>
    <col min="16132" max="16132" width="11.88671875" customWidth="1"/>
  </cols>
  <sheetData>
    <row r="4" spans="2:5">
      <c r="B4" s="23" t="s">
        <v>42</v>
      </c>
    </row>
    <row r="5" spans="2:5">
      <c r="B5" s="59" t="s">
        <v>26</v>
      </c>
      <c r="C5" s="59" t="s">
        <v>43</v>
      </c>
      <c r="D5" s="59" t="s">
        <v>27</v>
      </c>
      <c r="E5" s="59" t="s">
        <v>28</v>
      </c>
    </row>
    <row r="6" spans="2:5">
      <c r="B6" s="60"/>
      <c r="C6" s="61">
        <v>1274</v>
      </c>
      <c r="D6" s="35"/>
      <c r="E6" s="28"/>
    </row>
    <row r="7" spans="2:5" hidden="1">
      <c r="B7" s="62">
        <v>43191</v>
      </c>
      <c r="C7" s="31">
        <v>1274</v>
      </c>
      <c r="D7" s="32">
        <f t="shared" ref="D7:D43" si="0">C7-$C$6</f>
        <v>0</v>
      </c>
      <c r="E7" s="33">
        <f>D7/$C$6</f>
        <v>0</v>
      </c>
    </row>
    <row r="8" spans="2:5" hidden="1">
      <c r="B8" s="62">
        <v>43221</v>
      </c>
      <c r="C8" s="31">
        <v>1333</v>
      </c>
      <c r="D8" s="32">
        <f t="shared" si="0"/>
        <v>59</v>
      </c>
      <c r="E8" s="33">
        <f t="shared" ref="E8:E43" si="1">D8/$C$6</f>
        <v>4.6310832025117737E-2</v>
      </c>
    </row>
    <row r="9" spans="2:5" hidden="1">
      <c r="B9" s="62">
        <v>43252</v>
      </c>
      <c r="C9" s="31">
        <v>1418</v>
      </c>
      <c r="D9" s="32">
        <f t="shared" si="0"/>
        <v>144</v>
      </c>
      <c r="E9" s="33">
        <f t="shared" si="1"/>
        <v>0.11302982731554161</v>
      </c>
    </row>
    <row r="10" spans="2:5" hidden="1">
      <c r="B10" s="62">
        <v>43282</v>
      </c>
      <c r="C10" s="31">
        <v>1444</v>
      </c>
      <c r="D10" s="32">
        <f t="shared" si="0"/>
        <v>170</v>
      </c>
      <c r="E10" s="33">
        <f t="shared" si="1"/>
        <v>0.13343799058084774</v>
      </c>
    </row>
    <row r="11" spans="2:5" hidden="1">
      <c r="B11" s="62">
        <v>43313</v>
      </c>
      <c r="C11" s="31">
        <v>1440.83</v>
      </c>
      <c r="D11" s="32">
        <f t="shared" si="0"/>
        <v>166.82999999999993</v>
      </c>
      <c r="E11" s="33">
        <f t="shared" si="1"/>
        <v>0.13094976452119303</v>
      </c>
    </row>
    <row r="12" spans="2:5" hidden="1">
      <c r="B12" s="62">
        <v>43344</v>
      </c>
      <c r="C12" s="31">
        <v>1440.83</v>
      </c>
      <c r="D12" s="32">
        <f t="shared" si="0"/>
        <v>166.82999999999993</v>
      </c>
      <c r="E12" s="33">
        <f t="shared" si="1"/>
        <v>0.13094976452119303</v>
      </c>
    </row>
    <row r="13" spans="2:5" hidden="1">
      <c r="B13" s="62">
        <v>43374</v>
      </c>
      <c r="C13" s="31">
        <v>1564</v>
      </c>
      <c r="D13" s="32">
        <f t="shared" si="0"/>
        <v>290</v>
      </c>
      <c r="E13" s="33">
        <f t="shared" si="1"/>
        <v>0.22762951334379905</v>
      </c>
    </row>
    <row r="14" spans="2:5" hidden="1">
      <c r="B14" s="62">
        <v>43405</v>
      </c>
      <c r="C14" s="31">
        <v>1612.75</v>
      </c>
      <c r="D14" s="32">
        <f t="shared" si="0"/>
        <v>338.75</v>
      </c>
      <c r="E14" s="33">
        <f t="shared" si="1"/>
        <v>0.26589481946624804</v>
      </c>
    </row>
    <row r="15" spans="2:5" hidden="1">
      <c r="B15" s="62">
        <v>43435</v>
      </c>
      <c r="C15" s="31">
        <v>1467.34</v>
      </c>
      <c r="D15" s="32">
        <f t="shared" si="0"/>
        <v>193.33999999999992</v>
      </c>
      <c r="E15" s="33">
        <f t="shared" si="1"/>
        <v>0.15175824175824171</v>
      </c>
    </row>
    <row r="16" spans="2:5" hidden="1">
      <c r="B16" s="62">
        <v>43466</v>
      </c>
      <c r="C16" s="31">
        <v>1313.42</v>
      </c>
      <c r="D16" s="32">
        <f t="shared" si="0"/>
        <v>39.420000000000073</v>
      </c>
      <c r="E16" s="33">
        <f t="shared" si="1"/>
        <v>3.0941915227629572E-2</v>
      </c>
    </row>
    <row r="17" spans="2:5" hidden="1">
      <c r="B17" s="62">
        <v>43497</v>
      </c>
      <c r="C17" s="31">
        <v>1314.42</v>
      </c>
      <c r="D17" s="32">
        <f t="shared" si="0"/>
        <v>40.420000000000073</v>
      </c>
      <c r="E17" s="33">
        <f t="shared" si="1"/>
        <v>3.1726844583987501E-2</v>
      </c>
    </row>
    <row r="18" spans="2:5" hidden="1">
      <c r="B18" s="62">
        <v>43525</v>
      </c>
      <c r="C18" s="31">
        <v>1405.42</v>
      </c>
      <c r="D18" s="32">
        <f t="shared" si="0"/>
        <v>131.42000000000007</v>
      </c>
      <c r="E18" s="33">
        <f t="shared" si="1"/>
        <v>0.10315541601255893</v>
      </c>
    </row>
    <row r="19" spans="2:5" hidden="1">
      <c r="B19" s="62">
        <v>43556</v>
      </c>
      <c r="C19" s="31">
        <v>1487.12</v>
      </c>
      <c r="D19" s="32">
        <f t="shared" si="0"/>
        <v>213.11999999999989</v>
      </c>
      <c r="E19" s="33">
        <f t="shared" si="1"/>
        <v>0.16728414442700149</v>
      </c>
    </row>
    <row r="20" spans="2:5" hidden="1">
      <c r="B20" s="62">
        <v>43586</v>
      </c>
      <c r="C20" s="31">
        <v>1488.12</v>
      </c>
      <c r="D20" s="40">
        <f t="shared" si="0"/>
        <v>214.11999999999989</v>
      </c>
      <c r="E20" s="41">
        <f t="shared" si="1"/>
        <v>0.16806907378335942</v>
      </c>
    </row>
    <row r="21" spans="2:5" hidden="1">
      <c r="B21" s="62">
        <v>43617</v>
      </c>
      <c r="C21" s="31">
        <v>1521.28</v>
      </c>
      <c r="D21" s="40">
        <f t="shared" si="0"/>
        <v>247.27999999999997</v>
      </c>
      <c r="E21" s="41">
        <f t="shared" si="1"/>
        <v>0.19409733124018835</v>
      </c>
    </row>
    <row r="22" spans="2:5" hidden="1">
      <c r="B22" s="62">
        <v>43647</v>
      </c>
      <c r="C22" s="31">
        <v>1446.5</v>
      </c>
      <c r="D22" s="40">
        <f t="shared" si="0"/>
        <v>172.5</v>
      </c>
      <c r="E22" s="41">
        <f t="shared" si="1"/>
        <v>0.13540031397174254</v>
      </c>
    </row>
    <row r="23" spans="2:5" hidden="1">
      <c r="B23" s="62">
        <v>43678</v>
      </c>
      <c r="C23" s="31">
        <v>1433.21</v>
      </c>
      <c r="D23" s="40">
        <f t="shared" si="0"/>
        <v>159.21000000000004</v>
      </c>
      <c r="E23" s="41">
        <f t="shared" si="1"/>
        <v>0.12496860282574571</v>
      </c>
    </row>
    <row r="24" spans="2:5" hidden="1">
      <c r="B24" s="62">
        <v>43709</v>
      </c>
      <c r="C24" s="31">
        <v>1459.21</v>
      </c>
      <c r="D24" s="40">
        <f t="shared" si="0"/>
        <v>185.21000000000004</v>
      </c>
      <c r="E24" s="41">
        <f t="shared" si="1"/>
        <v>0.14537676609105182</v>
      </c>
    </row>
    <row r="25" spans="2:5" hidden="1">
      <c r="B25" s="62">
        <v>43739</v>
      </c>
      <c r="C25" s="31">
        <v>1484.21</v>
      </c>
      <c r="D25" s="40">
        <f t="shared" si="0"/>
        <v>210.21000000000004</v>
      </c>
      <c r="E25" s="41">
        <f t="shared" si="1"/>
        <v>0.16500000000000004</v>
      </c>
    </row>
    <row r="26" spans="2:5" hidden="1">
      <c r="B26" s="62">
        <v>43770</v>
      </c>
      <c r="C26" s="31">
        <v>1468.21</v>
      </c>
      <c r="D26" s="40">
        <f t="shared" si="0"/>
        <v>194.21000000000004</v>
      </c>
      <c r="E26" s="41">
        <f t="shared" si="1"/>
        <v>0.15244113029827319</v>
      </c>
    </row>
    <row r="27" spans="2:5" hidden="1">
      <c r="B27" s="62">
        <v>43800</v>
      </c>
      <c r="C27" s="31">
        <v>1453.26</v>
      </c>
      <c r="D27" s="40">
        <f t="shared" si="0"/>
        <v>179.26</v>
      </c>
      <c r="E27" s="41">
        <f t="shared" si="1"/>
        <v>0.14070643642072211</v>
      </c>
    </row>
    <row r="28" spans="2:5" hidden="1">
      <c r="B28" s="62">
        <v>43831</v>
      </c>
      <c r="C28" s="31">
        <v>1462.26</v>
      </c>
      <c r="D28" s="40">
        <f t="shared" si="0"/>
        <v>188.26</v>
      </c>
      <c r="E28" s="41">
        <f t="shared" si="1"/>
        <v>0.14777080062794348</v>
      </c>
    </row>
    <row r="29" spans="2:5" hidden="1">
      <c r="B29" s="62">
        <v>43862</v>
      </c>
      <c r="C29" s="31">
        <v>1457.26</v>
      </c>
      <c r="D29" s="40">
        <f t="shared" si="0"/>
        <v>183.26</v>
      </c>
      <c r="E29" s="41">
        <f t="shared" si="1"/>
        <v>0.14384615384615385</v>
      </c>
    </row>
    <row r="30" spans="2:5" hidden="1">
      <c r="B30" s="62">
        <v>43891</v>
      </c>
      <c r="C30" s="31">
        <v>1403.26</v>
      </c>
      <c r="D30" s="40">
        <f t="shared" si="0"/>
        <v>129.26</v>
      </c>
      <c r="E30" s="41">
        <f t="shared" si="1"/>
        <v>0.10145996860282575</v>
      </c>
    </row>
    <row r="31" spans="2:5" hidden="1">
      <c r="B31" s="62">
        <v>43922</v>
      </c>
      <c r="C31" s="31">
        <f>'Fuel prices'!AO$17</f>
        <v>1269.56</v>
      </c>
      <c r="D31" s="40">
        <f t="shared" si="0"/>
        <v>-4.4400000000000546</v>
      </c>
      <c r="E31" s="41">
        <f t="shared" si="1"/>
        <v>-3.485086342229242E-3</v>
      </c>
    </row>
    <row r="32" spans="2:5" hidden="1">
      <c r="B32" s="62">
        <v>43952</v>
      </c>
      <c r="C32" s="31">
        <f>'Fuel prices'!AP$17</f>
        <v>1108.56</v>
      </c>
      <c r="D32" s="40">
        <f t="shared" si="0"/>
        <v>-165.44000000000005</v>
      </c>
      <c r="E32" s="41">
        <f t="shared" si="1"/>
        <v>-0.12985871271585561</v>
      </c>
    </row>
    <row r="33" spans="2:5" hidden="1">
      <c r="B33" s="62">
        <v>43983</v>
      </c>
      <c r="C33" s="31">
        <f>'Fuel prices'!AQ$17</f>
        <v>1130.56</v>
      </c>
      <c r="D33" s="40">
        <f t="shared" si="0"/>
        <v>-143.44000000000005</v>
      </c>
      <c r="E33" s="41">
        <f t="shared" si="1"/>
        <v>-0.1125902668759812</v>
      </c>
    </row>
    <row r="34" spans="2:5" hidden="1">
      <c r="B34" s="62">
        <v>44013</v>
      </c>
      <c r="C34" s="31">
        <f>'Fuel prices'!AR$17</f>
        <v>1303.56</v>
      </c>
      <c r="D34" s="40">
        <f t="shared" si="0"/>
        <v>29.559999999999945</v>
      </c>
      <c r="E34" s="41">
        <f t="shared" si="1"/>
        <v>2.3202511773940303E-2</v>
      </c>
    </row>
    <row r="35" spans="2:5" hidden="1">
      <c r="B35" s="62">
        <v>44044</v>
      </c>
      <c r="C35" s="31">
        <f>'Fuel prices'!AS$17</f>
        <v>1348.56</v>
      </c>
      <c r="D35" s="40">
        <f t="shared" si="0"/>
        <v>74.559999999999945</v>
      </c>
      <c r="E35" s="41">
        <f t="shared" si="1"/>
        <v>5.8524332810047056E-2</v>
      </c>
    </row>
    <row r="36" spans="2:5" hidden="1">
      <c r="B36" s="62">
        <v>44075</v>
      </c>
      <c r="C36" s="31">
        <f>'Fuel prices'!AT$17</f>
        <v>1327.56</v>
      </c>
      <c r="D36" s="40">
        <f t="shared" si="0"/>
        <v>53.559999999999945</v>
      </c>
      <c r="E36" s="41">
        <f t="shared" si="1"/>
        <v>4.2040816326530568E-2</v>
      </c>
    </row>
    <row r="37" spans="2:5" hidden="1">
      <c r="B37" s="62">
        <v>44105</v>
      </c>
      <c r="C37" s="31">
        <f>'Fuel prices'!AU$17</f>
        <v>1237.56</v>
      </c>
      <c r="D37" s="40">
        <f t="shared" si="0"/>
        <v>-36.440000000000055</v>
      </c>
      <c r="E37" s="41">
        <f t="shared" si="1"/>
        <v>-2.860282574568293E-2</v>
      </c>
    </row>
    <row r="38" spans="2:5" hidden="1">
      <c r="B38" s="62">
        <v>44136</v>
      </c>
      <c r="C38" s="31">
        <f>'Fuel prices'!AV$17</f>
        <v>1225.56</v>
      </c>
      <c r="D38" s="40">
        <f t="shared" si="0"/>
        <v>-48.440000000000055</v>
      </c>
      <c r="E38" s="41">
        <f t="shared" si="1"/>
        <v>-3.8021978021978063E-2</v>
      </c>
    </row>
    <row r="39" spans="2:5" hidden="1">
      <c r="B39" s="62">
        <v>44166</v>
      </c>
      <c r="C39" s="31">
        <f>'Fuel prices'!AW$17</f>
        <v>1245.42</v>
      </c>
      <c r="D39" s="40">
        <f t="shared" si="0"/>
        <v>-28.579999999999927</v>
      </c>
      <c r="E39" s="41">
        <f t="shared" si="1"/>
        <v>-2.243328100470952E-2</v>
      </c>
    </row>
    <row r="40" spans="2:5" hidden="1">
      <c r="B40" s="62">
        <v>44197</v>
      </c>
      <c r="C40" s="31">
        <f>'Fuel prices'!AX$17</f>
        <v>1300.42</v>
      </c>
      <c r="D40" s="40">
        <f t="shared" si="0"/>
        <v>26.420000000000073</v>
      </c>
      <c r="E40" s="41">
        <f t="shared" si="1"/>
        <v>2.073783359497651E-2</v>
      </c>
    </row>
    <row r="41" spans="2:5" hidden="1">
      <c r="B41" s="62">
        <v>44228</v>
      </c>
      <c r="C41" s="31">
        <f>'Fuel prices'!AY$17</f>
        <v>1358.42</v>
      </c>
      <c r="D41" s="40">
        <f t="shared" si="0"/>
        <v>84.420000000000073</v>
      </c>
      <c r="E41" s="41">
        <f t="shared" si="1"/>
        <v>6.6263736263736314E-2</v>
      </c>
    </row>
    <row r="42" spans="2:5" hidden="1">
      <c r="B42" s="62">
        <v>44256</v>
      </c>
      <c r="C42" s="31">
        <f>'Fuel prices'!AZ$17</f>
        <v>1412.42</v>
      </c>
      <c r="D42" s="40">
        <f t="shared" si="0"/>
        <v>138.42000000000007</v>
      </c>
      <c r="E42" s="41">
        <f t="shared" si="1"/>
        <v>0.10864992150706441</v>
      </c>
    </row>
    <row r="43" spans="2:5">
      <c r="B43" s="62">
        <v>44287</v>
      </c>
      <c r="C43" s="31">
        <f>'Fuel prices'!BA$17</f>
        <v>1477.62</v>
      </c>
      <c r="D43" s="40">
        <f t="shared" si="0"/>
        <v>203.61999999999989</v>
      </c>
      <c r="E43" s="41">
        <f t="shared" si="1"/>
        <v>0.15982731554160118</v>
      </c>
    </row>
    <row r="44" spans="2:5">
      <c r="B44" s="62">
        <v>44317</v>
      </c>
      <c r="C44" s="31">
        <f>'Fuel prices'!BB$17</f>
        <v>1446.62</v>
      </c>
      <c r="D44" s="40">
        <f t="shared" ref="D44:D50" si="2">C44-$C$6</f>
        <v>172.61999999999989</v>
      </c>
      <c r="E44" s="41">
        <f t="shared" ref="E44" si="3">D44/$C$6</f>
        <v>0.1354945054945054</v>
      </c>
    </row>
    <row r="45" spans="2:5">
      <c r="B45" s="62">
        <v>44348</v>
      </c>
      <c r="C45" s="31">
        <f>'Fuel prices'!BC$17</f>
        <v>1466.62</v>
      </c>
      <c r="D45" s="40">
        <f t="shared" si="2"/>
        <v>192.61999999999989</v>
      </c>
      <c r="E45" s="41">
        <f t="shared" ref="E45" si="4">D45/$C$6</f>
        <v>0.15119309262166397</v>
      </c>
    </row>
    <row r="46" spans="2:5">
      <c r="B46" s="62">
        <v>44378</v>
      </c>
      <c r="C46" s="31">
        <f>'Fuel prices'!BD$17</f>
        <v>1508.62</v>
      </c>
      <c r="D46" s="40">
        <f t="shared" si="2"/>
        <v>234.61999999999989</v>
      </c>
      <c r="E46" s="41">
        <f t="shared" ref="E46" si="5">D46/$C$6</f>
        <v>0.18416012558869693</v>
      </c>
    </row>
    <row r="47" spans="2:5">
      <c r="B47" s="62">
        <v>44409</v>
      </c>
      <c r="C47" s="31">
        <f>'Fuel prices'!BE$17</f>
        <v>1564.2</v>
      </c>
      <c r="D47" s="40">
        <f t="shared" si="2"/>
        <v>290.20000000000005</v>
      </c>
      <c r="E47" s="41">
        <f t="shared" ref="E47" si="6">D47/$C$6</f>
        <v>0.22778649921507069</v>
      </c>
    </row>
    <row r="48" spans="2:5">
      <c r="B48" s="62">
        <v>44440</v>
      </c>
      <c r="C48" s="31">
        <f>'Fuel prices'!BF17</f>
        <v>1548.98</v>
      </c>
      <c r="D48" s="40">
        <f t="shared" si="2"/>
        <v>274.98</v>
      </c>
      <c r="E48" s="41">
        <f t="shared" ref="E48" si="7">D48/$C$6</f>
        <v>0.21583987441130301</v>
      </c>
    </row>
    <row r="49" spans="2:5">
      <c r="B49" s="62">
        <v>44470</v>
      </c>
      <c r="C49" s="31">
        <f>'Fuel prices'!BG17</f>
        <v>1571.78</v>
      </c>
      <c r="D49" s="40">
        <f t="shared" si="2"/>
        <v>297.77999999999997</v>
      </c>
      <c r="E49" s="41">
        <f t="shared" ref="E49" si="8">D49/$C$6</f>
        <v>0.23373626373626372</v>
      </c>
    </row>
    <row r="50" spans="2:5">
      <c r="B50" s="62">
        <v>44501</v>
      </c>
      <c r="C50" s="31">
        <f>'Fuel prices'!BH17</f>
        <v>1719.98</v>
      </c>
      <c r="D50" s="40">
        <f t="shared" si="2"/>
        <v>445.98</v>
      </c>
      <c r="E50" s="41">
        <f t="shared" ref="E50" si="9">D50/$C$6</f>
        <v>0.35006279434850862</v>
      </c>
    </row>
    <row r="51" spans="2:5">
      <c r="B51" s="62">
        <v>44531</v>
      </c>
      <c r="C51" s="31">
        <f>'Fuel prices'!BI17</f>
        <v>1792.48</v>
      </c>
      <c r="D51" s="40">
        <f t="shared" ref="D51" si="10">C51-$C$6</f>
        <v>518.48</v>
      </c>
      <c r="E51" s="41">
        <f t="shared" ref="E51" si="11">D51/$C$6</f>
        <v>0.4069701726844584</v>
      </c>
    </row>
    <row r="52" spans="2:5">
      <c r="B52" s="62">
        <v>44562</v>
      </c>
      <c r="C52" s="31">
        <f>'Fuel prices'!BJ17</f>
        <v>1724.68</v>
      </c>
      <c r="D52" s="40">
        <f t="shared" ref="D52" si="12">C52-$C$6</f>
        <v>450.68000000000006</v>
      </c>
      <c r="E52" s="41">
        <f t="shared" ref="E52" si="13">D52/$C$6</f>
        <v>0.35375196232339096</v>
      </c>
    </row>
    <row r="53" spans="2:5">
      <c r="B53" s="62">
        <v>44593</v>
      </c>
      <c r="C53" s="31">
        <f>'Fuel prices'!BK17</f>
        <v>1804.52</v>
      </c>
      <c r="D53" s="40">
        <f t="shared" ref="D53" si="14">C53-$C$6</f>
        <v>530.52</v>
      </c>
      <c r="E53" s="41">
        <f t="shared" ref="E53" si="15">D53/$C$6</f>
        <v>0.41642072213500786</v>
      </c>
    </row>
    <row r="54" spans="2:5">
      <c r="B54" s="62">
        <v>44621</v>
      </c>
      <c r="C54" s="31">
        <f>'Fuel prices'!BL17</f>
        <v>1948.88</v>
      </c>
      <c r="D54" s="40">
        <f t="shared" ref="D54" si="16">C54-$C$6</f>
        <v>674.88000000000011</v>
      </c>
      <c r="E54" s="41">
        <f t="shared" ref="E54" si="17">D54/$C$6</f>
        <v>0.52973312401883843</v>
      </c>
    </row>
    <row r="55" spans="2:5">
      <c r="B55" s="62">
        <v>44652</v>
      </c>
      <c r="C55" s="31">
        <f>'Fuel prices'!BM17</f>
        <v>2101.44</v>
      </c>
      <c r="D55" s="40">
        <f t="shared" ref="D55" si="18">C55-$C$6</f>
        <v>827.44</v>
      </c>
      <c r="E55" s="41">
        <f t="shared" ref="E55" si="19">D55/$C$6</f>
        <v>0.64948194662480385</v>
      </c>
    </row>
    <row r="56" spans="2:5">
      <c r="B56" s="62">
        <v>44682</v>
      </c>
      <c r="C56" s="31">
        <f>'Fuel prices'!BN17</f>
        <v>2199.44</v>
      </c>
      <c r="D56" s="40">
        <f t="shared" ref="D56" si="20">C56-$C$6</f>
        <v>925.44</v>
      </c>
      <c r="E56" s="41">
        <f t="shared" ref="E56" si="21">D56/$C$6</f>
        <v>0.72640502354788072</v>
      </c>
    </row>
    <row r="57" spans="2:5">
      <c r="B57" s="62">
        <v>44713</v>
      </c>
      <c r="C57" s="31">
        <f>'Fuel prices'!BO17</f>
        <v>2309.44</v>
      </c>
      <c r="D57" s="40">
        <f t="shared" ref="D57" si="22">C57-$C$6</f>
        <v>1035.44</v>
      </c>
      <c r="E57" s="41">
        <f t="shared" ref="E57" si="23">D57/$C$6</f>
        <v>0.81274725274725279</v>
      </c>
    </row>
    <row r="58" spans="2:5">
      <c r="B58" s="62">
        <v>44743</v>
      </c>
      <c r="C58" s="31">
        <v>2540.44</v>
      </c>
      <c r="D58" s="40">
        <f t="shared" ref="D58" si="24">C58-$C$6</f>
        <v>1266.44</v>
      </c>
      <c r="E58" s="41">
        <f t="shared" ref="E58" si="25">D58/$C$6</f>
        <v>0.99406593406593413</v>
      </c>
    </row>
    <row r="59" spans="2:5">
      <c r="B59" s="62">
        <v>44774</v>
      </c>
      <c r="C59" s="31">
        <f>'Fuel prices'!BQ17</f>
        <v>2452.44</v>
      </c>
      <c r="D59" s="40">
        <f t="shared" ref="D59" si="26">C59-$C$6</f>
        <v>1178.44</v>
      </c>
      <c r="E59" s="41">
        <f t="shared" ref="E59" si="27">D59/$C$6</f>
        <v>0.92499215070643648</v>
      </c>
    </row>
    <row r="60" spans="2:5">
      <c r="B60" s="62">
        <v>44805</v>
      </c>
      <c r="C60" s="31">
        <v>2396.1</v>
      </c>
      <c r="D60" s="40">
        <f t="shared" ref="D60" si="28">C60-$C$6</f>
        <v>1122.0999999999999</v>
      </c>
      <c r="E60" s="41">
        <f t="shared" ref="E60" si="29">D60/$C$6</f>
        <v>0.88076923076923075</v>
      </c>
    </row>
    <row r="61" spans="2:5">
      <c r="B61" s="62">
        <v>44835</v>
      </c>
      <c r="C61" s="31">
        <f>'Fuel prices'!BS17</f>
        <v>2406.1</v>
      </c>
      <c r="D61" s="40">
        <f t="shared" ref="D61" si="30">C61-$C$6</f>
        <v>1132.0999999999999</v>
      </c>
      <c r="E61" s="41">
        <f t="shared" ref="E61:E67" si="31">D61/$C$6</f>
        <v>0.88861852433280997</v>
      </c>
    </row>
    <row r="62" spans="2:5">
      <c r="B62" s="62">
        <v>44866</v>
      </c>
      <c r="C62" s="31">
        <f>'Fuel prices'!BT17</f>
        <v>2548.96</v>
      </c>
      <c r="D62" s="40">
        <f t="shared" ref="D62" si="32">C62-$C$6</f>
        <v>1274.96</v>
      </c>
      <c r="E62" s="41">
        <f t="shared" si="31"/>
        <v>1.0007535321821037</v>
      </c>
    </row>
    <row r="63" spans="2:5">
      <c r="B63" s="62">
        <v>44896</v>
      </c>
      <c r="C63" s="31">
        <f>'Fuel prices'!BU17</f>
        <v>2391.77</v>
      </c>
      <c r="D63" s="40">
        <f t="shared" ref="D63" si="33">C63-$C$6</f>
        <v>1117.77</v>
      </c>
      <c r="E63" s="41">
        <f t="shared" si="31"/>
        <v>0.87737048665620088</v>
      </c>
    </row>
    <row r="64" spans="2:5">
      <c r="B64" s="62">
        <v>44927</v>
      </c>
      <c r="C64" s="31">
        <f>'Fuel prices'!BV17</f>
        <v>2122.87</v>
      </c>
      <c r="D64" s="40">
        <f t="shared" ref="D64" si="34">C64-$C$6</f>
        <v>848.86999999999989</v>
      </c>
      <c r="E64" s="41">
        <f t="shared" si="31"/>
        <v>0.66630298273155408</v>
      </c>
    </row>
    <row r="65" spans="2:5">
      <c r="B65" s="62">
        <v>44958</v>
      </c>
      <c r="C65" s="31">
        <f>'Fuel prices'!BW17</f>
        <v>2132.0300000000002</v>
      </c>
      <c r="D65" s="40">
        <f t="shared" ref="D65" si="35">C65-$C$6</f>
        <v>858.0300000000002</v>
      </c>
      <c r="E65" s="41">
        <f t="shared" si="31"/>
        <v>0.67349293563579293</v>
      </c>
    </row>
    <row r="66" spans="2:5">
      <c r="B66" s="62">
        <v>44986</v>
      </c>
      <c r="C66" s="31">
        <v>2162.41</v>
      </c>
      <c r="D66" s="40">
        <f t="shared" ref="D66" si="36">C66-$C$6</f>
        <v>888.40999999999985</v>
      </c>
      <c r="E66" s="41">
        <f t="shared" si="31"/>
        <v>0.69733908948194656</v>
      </c>
    </row>
    <row r="67" spans="2:5">
      <c r="B67" s="62">
        <v>45017</v>
      </c>
      <c r="C67" s="31">
        <f>'Fuel prices'!BY17</f>
        <v>2088.83</v>
      </c>
      <c r="D67" s="40">
        <f t="shared" ref="D67" si="37">C67-$C$6</f>
        <v>814.82999999999993</v>
      </c>
      <c r="E67" s="41">
        <f t="shared" si="31"/>
        <v>0.63958398744113021</v>
      </c>
    </row>
    <row r="68" spans="2:5">
      <c r="B68" s="62">
        <v>45047</v>
      </c>
      <c r="C68" s="31">
        <f>'Fuel prices'!BZ17</f>
        <v>2016.29</v>
      </c>
      <c r="D68" s="40">
        <f t="shared" ref="D68" si="38">C68-$C$6</f>
        <v>742.29</v>
      </c>
      <c r="E68" s="41">
        <f t="shared" ref="E68" si="39">D68/$C$6</f>
        <v>0.58264521193092622</v>
      </c>
    </row>
    <row r="69" spans="2:5">
      <c r="B69" s="62">
        <v>45078</v>
      </c>
      <c r="C69" s="31">
        <f>'Fuel prices'!CA17</f>
        <v>1931.29</v>
      </c>
      <c r="D69" s="40">
        <f t="shared" ref="D69" si="40">C69-$C$6</f>
        <v>657.29</v>
      </c>
      <c r="E69" s="41">
        <f t="shared" ref="E69" si="41">D69/$C$6</f>
        <v>0.51592621664050231</v>
      </c>
    </row>
    <row r="70" spans="2:5">
      <c r="B70" s="62">
        <v>45108</v>
      </c>
      <c r="C70" s="31">
        <f>'Fuel prices'!CB17</f>
        <v>1949.29</v>
      </c>
      <c r="D70" s="40">
        <f t="shared" ref="D70" si="42">C70-$C$6</f>
        <v>675.29</v>
      </c>
      <c r="E70" s="41">
        <f t="shared" ref="E70" si="43">D70/$C$6</f>
        <v>0.53005494505494499</v>
      </c>
    </row>
    <row r="71" spans="2:5">
      <c r="B71" s="62">
        <v>45139</v>
      </c>
      <c r="C71" s="31">
        <f>'Fuel prices'!CC17</f>
        <v>2021.29</v>
      </c>
      <c r="D71" s="40">
        <f t="shared" ref="D71" si="44">C71-$C$6</f>
        <v>747.29</v>
      </c>
      <c r="E71" s="41">
        <f t="shared" ref="E71" si="45">D71/$C$6</f>
        <v>0.58656985871271583</v>
      </c>
    </row>
    <row r="72" spans="2:5">
      <c r="B72" s="62">
        <v>45170</v>
      </c>
      <c r="C72" s="31">
        <f>'Fuel prices'!CD17</f>
        <v>2305.29</v>
      </c>
      <c r="D72" s="40">
        <f t="shared" ref="D72" si="46">C72-$C$6</f>
        <v>1031.29</v>
      </c>
      <c r="E72" s="41">
        <f t="shared" ref="E72" si="47">D72/$C$6</f>
        <v>0.80948979591836734</v>
      </c>
    </row>
  </sheetData>
  <pageMargins left="0" right="0" top="0" bottom="0" header="0.31496062992125984" footer="0.31496062992125984"/>
  <pageSetup paperSize="9" scale="88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E2839-97EE-470D-AB1C-56DAEE39E3B3}">
  <dimension ref="B4:G28"/>
  <sheetViews>
    <sheetView workbookViewId="0">
      <selection activeCell="C3" sqref="C3"/>
    </sheetView>
  </sheetViews>
  <sheetFormatPr defaultRowHeight="14.4"/>
  <cols>
    <col min="2" max="2" width="44.44140625" bestFit="1" customWidth="1"/>
    <col min="3" max="3" width="32.6640625" bestFit="1" customWidth="1"/>
    <col min="4" max="4" width="10.44140625" bestFit="1" customWidth="1"/>
    <col min="5" max="5" width="9.5546875" bestFit="1" customWidth="1"/>
    <col min="6" max="6" width="13.33203125" bestFit="1" customWidth="1"/>
    <col min="7" max="7" width="9" bestFit="1" customWidth="1"/>
    <col min="8" max="8" width="11.5546875" bestFit="1" customWidth="1"/>
    <col min="9" max="9" width="10.5546875" bestFit="1" customWidth="1"/>
  </cols>
  <sheetData>
    <row r="4" spans="2:7">
      <c r="B4" s="23" t="s">
        <v>53</v>
      </c>
    </row>
    <row r="5" spans="2:7">
      <c r="B5" s="23"/>
    </row>
    <row r="6" spans="2:7" ht="28.8">
      <c r="B6" s="24" t="s">
        <v>26</v>
      </c>
      <c r="C6" s="66" t="s">
        <v>46</v>
      </c>
      <c r="D6" s="25" t="s">
        <v>27</v>
      </c>
      <c r="E6" s="25" t="s">
        <v>28</v>
      </c>
      <c r="F6" s="25" t="s">
        <v>29</v>
      </c>
      <c r="G6" s="25" t="s">
        <v>30</v>
      </c>
    </row>
    <row r="7" spans="2:7">
      <c r="B7" s="26" t="s">
        <v>54</v>
      </c>
      <c r="C7" s="27">
        <v>1948.88</v>
      </c>
      <c r="D7" s="28"/>
      <c r="E7" s="28"/>
      <c r="F7" s="28"/>
      <c r="G7" s="29"/>
    </row>
    <row r="8" spans="2:7">
      <c r="B8" s="30">
        <v>44652</v>
      </c>
      <c r="C8" s="43">
        <v>2101.44</v>
      </c>
      <c r="D8" s="38">
        <f t="shared" ref="D8:D11" si="0">C8-$C$7</f>
        <v>152.55999999999995</v>
      </c>
      <c r="E8" s="39">
        <f t="shared" ref="E8:E11" si="1">D8/$C$7</f>
        <v>7.8280858749640789E-2</v>
      </c>
      <c r="F8" s="34">
        <v>0.35</v>
      </c>
      <c r="G8" s="34">
        <f t="shared" ref="G8:G11" si="2">F8*E8</f>
        <v>2.7398300562374273E-2</v>
      </c>
    </row>
    <row r="9" spans="2:7">
      <c r="B9" s="30">
        <v>44682</v>
      </c>
      <c r="C9" s="43">
        <f>'Fuel prices'!BN17</f>
        <v>2199.44</v>
      </c>
      <c r="D9" s="38">
        <f t="shared" si="0"/>
        <v>250.55999999999995</v>
      </c>
      <c r="E9" s="39">
        <f t="shared" si="1"/>
        <v>0.12856615081482695</v>
      </c>
      <c r="F9" s="34">
        <v>0.35</v>
      </c>
      <c r="G9" s="34">
        <f t="shared" si="2"/>
        <v>4.4998152785189427E-2</v>
      </c>
    </row>
    <row r="10" spans="2:7">
      <c r="B10" s="30">
        <v>44713</v>
      </c>
      <c r="C10" s="43">
        <f>'Fuel prices'!BO17</f>
        <v>2309.44</v>
      </c>
      <c r="D10" s="38">
        <f t="shared" si="0"/>
        <v>360.55999999999995</v>
      </c>
      <c r="E10" s="39">
        <f t="shared" si="1"/>
        <v>0.18500882558187262</v>
      </c>
      <c r="F10" s="34">
        <v>0.35</v>
      </c>
      <c r="G10" s="34">
        <f t="shared" si="2"/>
        <v>6.4753088953655419E-2</v>
      </c>
    </row>
    <row r="11" spans="2:7">
      <c r="B11" s="30">
        <v>44743</v>
      </c>
      <c r="C11" s="43">
        <v>2540.44</v>
      </c>
      <c r="D11" s="38">
        <f t="shared" si="0"/>
        <v>591.55999999999995</v>
      </c>
      <c r="E11" s="39">
        <f t="shared" si="1"/>
        <v>0.30353844259266854</v>
      </c>
      <c r="F11" s="34">
        <v>0.35</v>
      </c>
      <c r="G11" s="34">
        <f t="shared" si="2"/>
        <v>0.10623845490743399</v>
      </c>
    </row>
    <row r="12" spans="2:7">
      <c r="B12" s="30">
        <v>44774</v>
      </c>
      <c r="C12" s="43">
        <f>'Fuel prices'!BQ17</f>
        <v>2452.44</v>
      </c>
      <c r="D12" s="38">
        <f t="shared" ref="D12:D13" si="3">C12-$C$7</f>
        <v>503.55999999999995</v>
      </c>
      <c r="E12" s="39">
        <f t="shared" ref="E12:E13" si="4">D12/$C$7</f>
        <v>0.25838430277903202</v>
      </c>
      <c r="F12" s="34">
        <v>0.35</v>
      </c>
      <c r="G12" s="34">
        <f t="shared" ref="G12:G13" si="5">F12*E12</f>
        <v>9.04345059726612E-2</v>
      </c>
    </row>
    <row r="13" spans="2:7">
      <c r="B13" s="30">
        <v>44805</v>
      </c>
      <c r="C13" s="43">
        <v>2396.1</v>
      </c>
      <c r="D13" s="38">
        <f t="shared" si="3"/>
        <v>447.2199999999998</v>
      </c>
      <c r="E13" s="39">
        <f t="shared" si="4"/>
        <v>0.22947539099380146</v>
      </c>
      <c r="F13" s="34">
        <v>0.35</v>
      </c>
      <c r="G13" s="34">
        <f t="shared" si="5"/>
        <v>8.0316386847830504E-2</v>
      </c>
    </row>
    <row r="14" spans="2:7">
      <c r="B14" s="30">
        <v>44835</v>
      </c>
      <c r="C14" s="43">
        <f>'Fuel prices'!BS17</f>
        <v>2406.1</v>
      </c>
      <c r="D14" s="38">
        <f t="shared" ref="D14" si="6">C14-$C$7</f>
        <v>457.2199999999998</v>
      </c>
      <c r="E14" s="39">
        <f t="shared" ref="E14" si="7">D14/$C$7</f>
        <v>0.23460654324535107</v>
      </c>
      <c r="F14" s="34">
        <v>0.35</v>
      </c>
      <c r="G14" s="34">
        <f t="shared" ref="G14" si="8">F14*E14</f>
        <v>8.2112290135872873E-2</v>
      </c>
    </row>
    <row r="15" spans="2:7">
      <c r="B15" s="30">
        <v>44866</v>
      </c>
      <c r="C15" s="43">
        <f>'Fuel prices'!BT17</f>
        <v>2548.96</v>
      </c>
      <c r="D15" s="38">
        <f t="shared" ref="D15" si="9">C15-$C$7</f>
        <v>600.07999999999993</v>
      </c>
      <c r="E15" s="39">
        <f t="shared" ref="E15" si="10">D15/$C$7</f>
        <v>0.30791018431098882</v>
      </c>
      <c r="F15" s="34">
        <v>0.35</v>
      </c>
      <c r="G15" s="34">
        <f t="shared" ref="G15" si="11">F15*E15</f>
        <v>0.10776856450884609</v>
      </c>
    </row>
    <row r="16" spans="2:7">
      <c r="B16" s="30">
        <v>44896</v>
      </c>
      <c r="C16" s="43">
        <f>'Fuel prices'!BU17</f>
        <v>2391.77</v>
      </c>
      <c r="D16" s="38">
        <f t="shared" ref="D16" si="12">C16-$C$7</f>
        <v>442.88999999999987</v>
      </c>
      <c r="E16" s="39">
        <f t="shared" ref="E16" si="13">D16/$C$7</f>
        <v>0.22725360206888051</v>
      </c>
      <c r="F16" s="34">
        <v>0.35</v>
      </c>
      <c r="G16" s="34">
        <f t="shared" ref="G16" si="14">F16*E16</f>
        <v>7.9538760724108176E-2</v>
      </c>
    </row>
    <row r="17" spans="2:7">
      <c r="B17" s="30">
        <v>44927</v>
      </c>
      <c r="C17" s="43">
        <f>'Fuel prices'!BV17</f>
        <v>2122.87</v>
      </c>
      <c r="D17" s="38">
        <f t="shared" ref="D17" si="15">C17-$C$7</f>
        <v>173.98999999999978</v>
      </c>
      <c r="E17" s="39">
        <f t="shared" ref="E17" si="16">D17/$C$7</f>
        <v>8.9276918024711507E-2</v>
      </c>
      <c r="F17" s="34">
        <v>0.35</v>
      </c>
      <c r="G17" s="34">
        <f t="shared" ref="G17" si="17">F17*E17</f>
        <v>3.1246921308649027E-2</v>
      </c>
    </row>
    <row r="18" spans="2:7">
      <c r="B18" s="30">
        <v>44958</v>
      </c>
      <c r="C18" s="43">
        <f>'Fuel prices'!BW17</f>
        <v>2132.0300000000002</v>
      </c>
      <c r="D18" s="38">
        <f t="shared" ref="D18" si="18">C18-$C$7</f>
        <v>183.15000000000009</v>
      </c>
      <c r="E18" s="39">
        <f t="shared" ref="E18" si="19">D18/$C$7</f>
        <v>9.3977053487131118E-2</v>
      </c>
      <c r="F18" s="34">
        <v>0.35</v>
      </c>
      <c r="G18" s="34">
        <f t="shared" ref="G18" si="20">F18*E18</f>
        <v>3.2891968720495886E-2</v>
      </c>
    </row>
    <row r="19" spans="2:7">
      <c r="B19" s="30">
        <v>44986</v>
      </c>
      <c r="C19" s="43">
        <v>2162.41</v>
      </c>
      <c r="D19" s="38">
        <f t="shared" ref="D19" si="21">C19-$C$7</f>
        <v>213.52999999999975</v>
      </c>
      <c r="E19" s="39">
        <f t="shared" ref="E19" si="22">D19/$C$7</f>
        <v>0.10956549402733864</v>
      </c>
      <c r="F19" s="34">
        <v>0.35</v>
      </c>
      <c r="G19" s="34">
        <f t="shared" ref="G19" si="23">F19*E19</f>
        <v>3.8347922909568524E-2</v>
      </c>
    </row>
    <row r="20" spans="2:7">
      <c r="B20" s="30">
        <v>45017</v>
      </c>
      <c r="C20" s="43">
        <f>'Fuel prices'!BY17</f>
        <v>2088.83</v>
      </c>
      <c r="D20" s="38">
        <f t="shared" ref="D20" si="24">C20-$C$7</f>
        <v>139.94999999999982</v>
      </c>
      <c r="E20" s="39">
        <f t="shared" ref="E20" si="25">D20/$C$7</f>
        <v>7.1810475760436671E-2</v>
      </c>
      <c r="F20" s="34">
        <v>0.35</v>
      </c>
      <c r="G20" s="34">
        <f t="shared" ref="G20" si="26">F20*E20</f>
        <v>2.5133666516152835E-2</v>
      </c>
    </row>
    <row r="21" spans="2:7">
      <c r="B21" s="30">
        <v>45047</v>
      </c>
      <c r="C21" s="43">
        <f>'Fuel prices'!BZ17</f>
        <v>2016.29</v>
      </c>
      <c r="D21" s="38">
        <f t="shared" ref="D21" si="27">C21-$C$7</f>
        <v>67.409999999999854</v>
      </c>
      <c r="E21" s="39">
        <f t="shared" ref="E21" si="28">D21/$C$7</f>
        <v>3.4589097327695828E-2</v>
      </c>
      <c r="F21" s="34">
        <v>0.35</v>
      </c>
      <c r="G21" s="34">
        <f t="shared" ref="G21" si="29">F21*E21</f>
        <v>1.2106184064693539E-2</v>
      </c>
    </row>
    <row r="22" spans="2:7">
      <c r="B22" s="30">
        <v>45078</v>
      </c>
      <c r="C22" s="43">
        <f>'Fuel prices'!CA17</f>
        <v>1931.29</v>
      </c>
      <c r="D22" s="38">
        <f>C22-$C$7</f>
        <v>-17.590000000000146</v>
      </c>
      <c r="E22" s="39">
        <f t="shared" ref="E22" si="30">D22/$C$7</f>
        <v>-9.0256968104758337E-3</v>
      </c>
      <c r="F22" s="34">
        <v>0.35</v>
      </c>
      <c r="G22" s="34">
        <f t="shared" ref="G22" si="31">F22*E22</f>
        <v>-3.1589938836665415E-3</v>
      </c>
    </row>
    <row r="23" spans="2:7">
      <c r="B23" s="30">
        <v>45108</v>
      </c>
      <c r="C23" s="43">
        <f>'Fuel prices'!CB17</f>
        <v>1949.29</v>
      </c>
      <c r="D23" s="38">
        <f>C23-$C$7</f>
        <v>0.40999999999985448</v>
      </c>
      <c r="E23" s="39">
        <f t="shared" ref="E23" si="32">D23/$C$7</f>
        <v>2.1037724231345924E-4</v>
      </c>
      <c r="F23" s="34">
        <v>0.35</v>
      </c>
      <c r="G23" s="34">
        <f t="shared" ref="G23" si="33">F23*E23</f>
        <v>7.3632034809710726E-5</v>
      </c>
    </row>
    <row r="24" spans="2:7">
      <c r="B24" s="30">
        <v>45139</v>
      </c>
      <c r="C24" s="43">
        <f>'Fuel prices'!CC17</f>
        <v>2021.29</v>
      </c>
      <c r="D24" s="38">
        <f>C24-$C$7</f>
        <v>72.409999999999854</v>
      </c>
      <c r="E24" s="39">
        <f t="shared" ref="E24" si="34">D24/$C$7</f>
        <v>3.7154673453470635E-2</v>
      </c>
      <c r="F24" s="34">
        <v>0.35</v>
      </c>
      <c r="G24" s="34">
        <f t="shared" ref="G24" si="35">F24*E24</f>
        <v>1.3004135708714722E-2</v>
      </c>
    </row>
    <row r="25" spans="2:7">
      <c r="B25" s="30">
        <v>45170</v>
      </c>
      <c r="C25" s="43">
        <f>'Fuel prices'!CD17</f>
        <v>2305.29</v>
      </c>
      <c r="D25" s="38">
        <f>C25-$C$7</f>
        <v>356.40999999999985</v>
      </c>
      <c r="E25" s="39">
        <f t="shared" ref="E25" si="36">D25/$C$7</f>
        <v>0.18287939739747949</v>
      </c>
      <c r="F25" s="34">
        <v>0.35</v>
      </c>
      <c r="G25" s="34">
        <f t="shared" ref="G25" si="37">F25*E25</f>
        <v>6.400778908911782E-2</v>
      </c>
    </row>
    <row r="26" spans="2:7">
      <c r="B26" s="93"/>
      <c r="C26" s="94"/>
      <c r="D26" s="95"/>
      <c r="E26" s="96"/>
      <c r="F26" s="97"/>
      <c r="G26" s="97"/>
    </row>
    <row r="27" spans="2:7">
      <c r="B27" s="93"/>
      <c r="C27" s="94"/>
      <c r="D27" s="95"/>
      <c r="E27" s="96"/>
      <c r="F27" s="97"/>
      <c r="G27" s="97"/>
    </row>
    <row r="28" spans="2:7">
      <c r="B28" s="55" t="s">
        <v>37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864D-8408-4EEF-B3E1-9B8382384878}">
  <dimension ref="B4:G28"/>
  <sheetViews>
    <sheetView workbookViewId="0">
      <selection activeCell="D3" sqref="D3"/>
    </sheetView>
  </sheetViews>
  <sheetFormatPr defaultRowHeight="14.4"/>
  <cols>
    <col min="2" max="2" width="44.44140625" bestFit="1" customWidth="1"/>
    <col min="3" max="3" width="32.6640625" bestFit="1" customWidth="1"/>
    <col min="4" max="4" width="10.44140625" bestFit="1" customWidth="1"/>
    <col min="5" max="5" width="9.5546875" bestFit="1" customWidth="1"/>
    <col min="6" max="6" width="13.33203125" bestFit="1" customWidth="1"/>
    <col min="7" max="7" width="9" bestFit="1" customWidth="1"/>
    <col min="8" max="8" width="11.5546875" bestFit="1" customWidth="1"/>
    <col min="9" max="9" width="10.5546875" bestFit="1" customWidth="1"/>
  </cols>
  <sheetData>
    <row r="4" spans="2:7">
      <c r="B4" s="23" t="s">
        <v>53</v>
      </c>
    </row>
    <row r="5" spans="2:7">
      <c r="B5" s="23"/>
    </row>
    <row r="6" spans="2:7" ht="28.8">
      <c r="B6" s="24" t="s">
        <v>26</v>
      </c>
      <c r="C6" s="66" t="s">
        <v>46</v>
      </c>
      <c r="D6" s="25" t="s">
        <v>27</v>
      </c>
      <c r="E6" s="25" t="s">
        <v>28</v>
      </c>
      <c r="F6" s="25" t="s">
        <v>29</v>
      </c>
      <c r="G6" s="25" t="s">
        <v>30</v>
      </c>
    </row>
    <row r="7" spans="2:7">
      <c r="B7" s="26" t="s">
        <v>54</v>
      </c>
      <c r="C7" s="27">
        <v>1948.88</v>
      </c>
      <c r="D7" s="28"/>
      <c r="E7" s="28"/>
      <c r="F7" s="28"/>
      <c r="G7" s="29"/>
    </row>
    <row r="8" spans="2:7">
      <c r="B8" s="30">
        <v>44652</v>
      </c>
      <c r="C8" s="43">
        <f>'Fuel prices'!BM17</f>
        <v>2101.44</v>
      </c>
      <c r="D8" s="38">
        <f t="shared" ref="D8:D11" si="0">C8-$C$7</f>
        <v>152.55999999999995</v>
      </c>
      <c r="E8" s="39">
        <f t="shared" ref="E8:E11" si="1">D8/$C$7</f>
        <v>7.8280858749640789E-2</v>
      </c>
      <c r="F8" s="34">
        <v>0.35</v>
      </c>
      <c r="G8" s="34">
        <f t="shared" ref="G8:G11" si="2">F8*E8</f>
        <v>2.7398300562374273E-2</v>
      </c>
    </row>
    <row r="9" spans="2:7">
      <c r="B9" s="30">
        <v>44682</v>
      </c>
      <c r="C9" s="43">
        <f>'Fuel prices'!BN17</f>
        <v>2199.44</v>
      </c>
      <c r="D9" s="38">
        <f t="shared" si="0"/>
        <v>250.55999999999995</v>
      </c>
      <c r="E9" s="39">
        <f t="shared" si="1"/>
        <v>0.12856615081482695</v>
      </c>
      <c r="F9" s="34">
        <v>0.35</v>
      </c>
      <c r="G9" s="34">
        <f t="shared" si="2"/>
        <v>4.4998152785189427E-2</v>
      </c>
    </row>
    <row r="10" spans="2:7">
      <c r="B10" s="30">
        <v>44713</v>
      </c>
      <c r="C10" s="43">
        <f>'Fuel prices'!BO17</f>
        <v>2309.44</v>
      </c>
      <c r="D10" s="38">
        <f t="shared" si="0"/>
        <v>360.55999999999995</v>
      </c>
      <c r="E10" s="39">
        <f t="shared" si="1"/>
        <v>0.18500882558187262</v>
      </c>
      <c r="F10" s="34">
        <v>0.35</v>
      </c>
      <c r="G10" s="34">
        <f t="shared" si="2"/>
        <v>6.4753088953655419E-2</v>
      </c>
    </row>
    <row r="11" spans="2:7">
      <c r="B11" s="30">
        <v>44743</v>
      </c>
      <c r="C11" s="43">
        <v>2540.44</v>
      </c>
      <c r="D11" s="38">
        <f t="shared" si="0"/>
        <v>591.55999999999995</v>
      </c>
      <c r="E11" s="39">
        <f t="shared" si="1"/>
        <v>0.30353844259266854</v>
      </c>
      <c r="F11" s="34">
        <v>0.35</v>
      </c>
      <c r="G11" s="34">
        <f t="shared" si="2"/>
        <v>0.10623845490743399</v>
      </c>
    </row>
    <row r="12" spans="2:7">
      <c r="B12" s="30">
        <v>44774</v>
      </c>
      <c r="C12" s="43">
        <f>'Fuel prices'!BQ17</f>
        <v>2452.44</v>
      </c>
      <c r="D12" s="38">
        <f t="shared" ref="D12:D13" si="3">C12-$C$7</f>
        <v>503.55999999999995</v>
      </c>
      <c r="E12" s="39">
        <f t="shared" ref="E12:E13" si="4">D12/$C$7</f>
        <v>0.25838430277903202</v>
      </c>
      <c r="F12" s="34">
        <v>0.35</v>
      </c>
      <c r="G12" s="34">
        <f t="shared" ref="G12:G13" si="5">F12*E12</f>
        <v>9.04345059726612E-2</v>
      </c>
    </row>
    <row r="13" spans="2:7">
      <c r="B13" s="30">
        <v>44805</v>
      </c>
      <c r="C13" s="43">
        <v>2396.1</v>
      </c>
      <c r="D13" s="38">
        <f t="shared" si="3"/>
        <v>447.2199999999998</v>
      </c>
      <c r="E13" s="39">
        <f t="shared" si="4"/>
        <v>0.22947539099380146</v>
      </c>
      <c r="F13" s="34">
        <v>0.35</v>
      </c>
      <c r="G13" s="34">
        <f t="shared" si="5"/>
        <v>8.0316386847830504E-2</v>
      </c>
    </row>
    <row r="14" spans="2:7">
      <c r="B14" s="30">
        <v>44835</v>
      </c>
      <c r="C14" s="43">
        <f>'Fuel prices'!BS17</f>
        <v>2406.1</v>
      </c>
      <c r="D14" s="38">
        <f t="shared" ref="D14:D20" si="6">C14-$C$7</f>
        <v>457.2199999999998</v>
      </c>
      <c r="E14" s="39">
        <f t="shared" ref="E14:E20" si="7">D14/$C$7</f>
        <v>0.23460654324535107</v>
      </c>
      <c r="F14" s="34">
        <v>0.35</v>
      </c>
      <c r="G14" s="34">
        <f t="shared" ref="G14:G20" si="8">F14*E14</f>
        <v>8.2112290135872873E-2</v>
      </c>
    </row>
    <row r="15" spans="2:7">
      <c r="B15" s="30">
        <v>44866</v>
      </c>
      <c r="C15" s="43">
        <f>'Fuel prices'!BT17</f>
        <v>2548.96</v>
      </c>
      <c r="D15" s="38">
        <f t="shared" si="6"/>
        <v>600.07999999999993</v>
      </c>
      <c r="E15" s="39">
        <f t="shared" si="7"/>
        <v>0.30791018431098882</v>
      </c>
      <c r="F15" s="34">
        <v>0.35</v>
      </c>
      <c r="G15" s="34">
        <f t="shared" si="8"/>
        <v>0.10776856450884609</v>
      </c>
    </row>
    <row r="16" spans="2:7">
      <c r="B16" s="30">
        <v>44896</v>
      </c>
      <c r="C16" s="43">
        <f>'Fuel prices'!BU17</f>
        <v>2391.77</v>
      </c>
      <c r="D16" s="38">
        <f t="shared" si="6"/>
        <v>442.88999999999987</v>
      </c>
      <c r="E16" s="39">
        <f t="shared" si="7"/>
        <v>0.22725360206888051</v>
      </c>
      <c r="F16" s="34">
        <v>0.35</v>
      </c>
      <c r="G16" s="34">
        <f t="shared" si="8"/>
        <v>7.9538760724108176E-2</v>
      </c>
    </row>
    <row r="17" spans="2:7">
      <c r="B17" s="30">
        <v>44927</v>
      </c>
      <c r="C17" s="43">
        <f>'Fuel prices'!BV17</f>
        <v>2122.87</v>
      </c>
      <c r="D17" s="38">
        <f>C17-$C$7</f>
        <v>173.98999999999978</v>
      </c>
      <c r="E17" s="39">
        <f>D17/$C$7</f>
        <v>8.9276918024711507E-2</v>
      </c>
      <c r="F17" s="34">
        <v>0.35</v>
      </c>
      <c r="G17" s="34">
        <f>F17*E17</f>
        <v>3.1246921308649027E-2</v>
      </c>
    </row>
    <row r="18" spans="2:7">
      <c r="B18" s="30">
        <v>44958</v>
      </c>
      <c r="C18" s="43">
        <f>'Fuel prices'!BW17</f>
        <v>2132.0300000000002</v>
      </c>
      <c r="D18" s="38">
        <f>C18-$C$7</f>
        <v>183.15000000000009</v>
      </c>
      <c r="E18" s="39">
        <f>D18/$C$7</f>
        <v>9.3977053487131118E-2</v>
      </c>
      <c r="F18" s="34">
        <v>0.35</v>
      </c>
      <c r="G18" s="34">
        <f>F18*E18</f>
        <v>3.2891968720495886E-2</v>
      </c>
    </row>
    <row r="19" spans="2:7">
      <c r="B19" s="30">
        <v>44986</v>
      </c>
      <c r="C19" s="43">
        <v>2162.41</v>
      </c>
      <c r="D19" s="38">
        <f t="shared" si="6"/>
        <v>213.52999999999975</v>
      </c>
      <c r="E19" s="39">
        <f t="shared" si="7"/>
        <v>0.10956549402733864</v>
      </c>
      <c r="F19" s="34">
        <v>0.35</v>
      </c>
      <c r="G19" s="34">
        <f t="shared" si="8"/>
        <v>3.8347922909568524E-2</v>
      </c>
    </row>
    <row r="20" spans="2:7">
      <c r="B20" s="30">
        <v>45017</v>
      </c>
      <c r="C20" s="43">
        <f>'Fuel prices'!BY17</f>
        <v>2088.83</v>
      </c>
      <c r="D20" s="38">
        <f t="shared" si="6"/>
        <v>139.94999999999982</v>
      </c>
      <c r="E20" s="39">
        <f t="shared" si="7"/>
        <v>7.1810475760436671E-2</v>
      </c>
      <c r="F20" s="34">
        <v>0.35</v>
      </c>
      <c r="G20" s="34">
        <f t="shared" si="8"/>
        <v>2.5133666516152835E-2</v>
      </c>
    </row>
    <row r="21" spans="2:7">
      <c r="B21" s="30">
        <v>45047</v>
      </c>
      <c r="C21" s="43">
        <f>'Fuel prices'!BZ17</f>
        <v>2016.29</v>
      </c>
      <c r="D21" s="38">
        <f t="shared" ref="D21" si="9">C21-$C$7</f>
        <v>67.409999999999854</v>
      </c>
      <c r="E21" s="39">
        <f t="shared" ref="E21" si="10">D21/$C$7</f>
        <v>3.4589097327695828E-2</v>
      </c>
      <c r="F21" s="34">
        <v>0.35</v>
      </c>
      <c r="G21" s="34">
        <f t="shared" ref="G21" si="11">F21*E21</f>
        <v>1.2106184064693539E-2</v>
      </c>
    </row>
    <row r="22" spans="2:7">
      <c r="B22" s="30">
        <v>45078</v>
      </c>
      <c r="C22" s="43">
        <f>'Fuel prices'!CA17</f>
        <v>1931.29</v>
      </c>
      <c r="D22" s="38">
        <f t="shared" ref="D22:D23" si="12">C22-$C$7</f>
        <v>-17.590000000000146</v>
      </c>
      <c r="E22" s="39">
        <f t="shared" ref="E22:E23" si="13">D22/$C$7</f>
        <v>-9.0256968104758337E-3</v>
      </c>
      <c r="F22" s="34">
        <v>0.35</v>
      </c>
      <c r="G22" s="34">
        <f t="shared" ref="G22:G23" si="14">F22*E22</f>
        <v>-3.1589938836665415E-3</v>
      </c>
    </row>
    <row r="23" spans="2:7">
      <c r="B23" s="30">
        <v>45108</v>
      </c>
      <c r="C23" s="43">
        <f>'Fuel prices'!CB17</f>
        <v>1949.29</v>
      </c>
      <c r="D23" s="38">
        <f t="shared" si="12"/>
        <v>0.40999999999985448</v>
      </c>
      <c r="E23" s="39">
        <f t="shared" si="13"/>
        <v>2.1037724231345924E-4</v>
      </c>
      <c r="F23" s="34">
        <v>0.35</v>
      </c>
      <c r="G23" s="34">
        <f t="shared" si="14"/>
        <v>7.3632034809710726E-5</v>
      </c>
    </row>
    <row r="24" spans="2:7">
      <c r="B24" s="30">
        <v>45139</v>
      </c>
      <c r="C24" s="43">
        <f>'Fuel prices'!CC17</f>
        <v>2021.29</v>
      </c>
      <c r="D24" s="38">
        <f t="shared" ref="D24" si="15">C24-$C$7</f>
        <v>72.409999999999854</v>
      </c>
      <c r="E24" s="39">
        <f t="shared" ref="E24" si="16">D24/$C$7</f>
        <v>3.7154673453470635E-2</v>
      </c>
      <c r="F24" s="34">
        <v>0.35</v>
      </c>
      <c r="G24" s="34">
        <f t="shared" ref="G24" si="17">F24*E24</f>
        <v>1.3004135708714722E-2</v>
      </c>
    </row>
    <row r="25" spans="2:7">
      <c r="B25" s="30">
        <v>45170</v>
      </c>
      <c r="C25" s="43">
        <f>'Fuel prices'!CD17</f>
        <v>2305.29</v>
      </c>
      <c r="D25" s="38">
        <f t="shared" ref="D25" si="18">C25-$C$7</f>
        <v>356.40999999999985</v>
      </c>
      <c r="E25" s="39">
        <f t="shared" ref="E25" si="19">D25/$C$7</f>
        <v>0.18287939739747949</v>
      </c>
      <c r="F25" s="34">
        <v>0.35</v>
      </c>
      <c r="G25" s="34">
        <f t="shared" ref="G25" si="20">F25*E25</f>
        <v>6.400778908911782E-2</v>
      </c>
    </row>
    <row r="26" spans="2:7">
      <c r="B26" s="93"/>
      <c r="C26" s="94"/>
      <c r="D26" s="95"/>
      <c r="E26" s="96"/>
      <c r="F26" s="97"/>
      <c r="G26" s="97"/>
    </row>
    <row r="27" spans="2:7">
      <c r="B27" s="93"/>
      <c r="C27" s="94"/>
      <c r="D27" s="95"/>
      <c r="E27" s="96"/>
      <c r="F27" s="97"/>
      <c r="G27" s="97"/>
    </row>
    <row r="28" spans="2:7">
      <c r="B28" s="55" t="s">
        <v>37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B67C-E5D1-4EA8-AB58-EBC59D326998}">
  <dimension ref="B4:G27"/>
  <sheetViews>
    <sheetView workbookViewId="0">
      <selection activeCell="E3" sqref="E3"/>
    </sheetView>
  </sheetViews>
  <sheetFormatPr defaultRowHeight="14.4"/>
  <cols>
    <col min="2" max="2" width="44.44140625" bestFit="1" customWidth="1"/>
    <col min="3" max="3" width="32.6640625" bestFit="1" customWidth="1"/>
    <col min="4" max="4" width="10.44140625" bestFit="1" customWidth="1"/>
    <col min="5" max="5" width="9.5546875" bestFit="1" customWidth="1"/>
    <col min="6" max="6" width="13.33203125" bestFit="1" customWidth="1"/>
    <col min="7" max="7" width="9" bestFit="1" customWidth="1"/>
    <col min="8" max="8" width="11.5546875" bestFit="1" customWidth="1"/>
    <col min="9" max="9" width="10.5546875" bestFit="1" customWidth="1"/>
  </cols>
  <sheetData>
    <row r="4" spans="2:7">
      <c r="B4" s="23" t="s">
        <v>53</v>
      </c>
    </row>
    <row r="5" spans="2:7">
      <c r="B5" s="23"/>
    </row>
    <row r="6" spans="2:7" ht="28.8">
      <c r="B6" s="24" t="s">
        <v>26</v>
      </c>
      <c r="C6" s="66" t="s">
        <v>46</v>
      </c>
      <c r="D6" s="25" t="s">
        <v>27</v>
      </c>
      <c r="E6" s="25" t="s">
        <v>28</v>
      </c>
      <c r="F6" s="25" t="s">
        <v>29</v>
      </c>
      <c r="G6" s="25" t="s">
        <v>30</v>
      </c>
    </row>
    <row r="7" spans="2:7">
      <c r="B7" s="26" t="s">
        <v>54</v>
      </c>
      <c r="C7" s="27">
        <v>1948.88</v>
      </c>
      <c r="D7" s="28"/>
      <c r="E7" s="28"/>
      <c r="F7" s="28"/>
      <c r="G7" s="29"/>
    </row>
    <row r="8" spans="2:7">
      <c r="B8" s="30">
        <v>44652</v>
      </c>
      <c r="C8" s="43">
        <f>'Fuel prices'!BM17</f>
        <v>2101.44</v>
      </c>
      <c r="D8" s="38">
        <f t="shared" ref="D8:D11" si="0">C8-$C$7</f>
        <v>152.55999999999995</v>
      </c>
      <c r="E8" s="39">
        <f t="shared" ref="E8:E11" si="1">D8/$C$7</f>
        <v>7.8280858749640789E-2</v>
      </c>
      <c r="F8" s="34">
        <v>0.35</v>
      </c>
      <c r="G8" s="34">
        <f t="shared" ref="G8:G11" si="2">F8*E8</f>
        <v>2.7398300562374273E-2</v>
      </c>
    </row>
    <row r="9" spans="2:7">
      <c r="B9" s="30">
        <v>44682</v>
      </c>
      <c r="C9" s="43">
        <f>'Fuel prices'!BN17</f>
        <v>2199.44</v>
      </c>
      <c r="D9" s="38">
        <f t="shared" si="0"/>
        <v>250.55999999999995</v>
      </c>
      <c r="E9" s="39">
        <f t="shared" si="1"/>
        <v>0.12856615081482695</v>
      </c>
      <c r="F9" s="34">
        <v>0.35</v>
      </c>
      <c r="G9" s="34">
        <f t="shared" si="2"/>
        <v>4.4998152785189427E-2</v>
      </c>
    </row>
    <row r="10" spans="2:7">
      <c r="B10" s="30">
        <v>44713</v>
      </c>
      <c r="C10" s="43">
        <f>'Fuel prices'!BO17</f>
        <v>2309.44</v>
      </c>
      <c r="D10" s="38">
        <f t="shared" si="0"/>
        <v>360.55999999999995</v>
      </c>
      <c r="E10" s="39">
        <f t="shared" si="1"/>
        <v>0.18500882558187262</v>
      </c>
      <c r="F10" s="34">
        <v>0.35</v>
      </c>
      <c r="G10" s="34">
        <f t="shared" si="2"/>
        <v>6.4753088953655419E-2</v>
      </c>
    </row>
    <row r="11" spans="2:7">
      <c r="B11" s="30">
        <v>44743</v>
      </c>
      <c r="C11" s="43">
        <v>2540.44</v>
      </c>
      <c r="D11" s="38">
        <f t="shared" si="0"/>
        <v>591.55999999999995</v>
      </c>
      <c r="E11" s="39">
        <f t="shared" si="1"/>
        <v>0.30353844259266854</v>
      </c>
      <c r="F11" s="34">
        <v>0.35</v>
      </c>
      <c r="G11" s="34">
        <f t="shared" si="2"/>
        <v>0.10623845490743399</v>
      </c>
    </row>
    <row r="12" spans="2:7">
      <c r="B12" s="30">
        <v>44774</v>
      </c>
      <c r="C12" s="43">
        <f>'Fuel prices'!BQ17</f>
        <v>2452.44</v>
      </c>
      <c r="D12" s="38">
        <f t="shared" ref="D12:D20" si="3">C12-$C$7</f>
        <v>503.55999999999995</v>
      </c>
      <c r="E12" s="39">
        <f t="shared" ref="E12:E20" si="4">D12/$C$7</f>
        <v>0.25838430277903202</v>
      </c>
      <c r="F12" s="34">
        <v>0.35</v>
      </c>
      <c r="G12" s="34">
        <f t="shared" ref="G12:G20" si="5">F12*E12</f>
        <v>9.04345059726612E-2</v>
      </c>
    </row>
    <row r="13" spans="2:7">
      <c r="B13" s="30">
        <v>44805</v>
      </c>
      <c r="C13" s="43">
        <f>'Fuel prices'!BR17</f>
        <v>2396.1</v>
      </c>
      <c r="D13" s="38">
        <f t="shared" si="3"/>
        <v>447.2199999999998</v>
      </c>
      <c r="E13" s="39">
        <f t="shared" si="4"/>
        <v>0.22947539099380146</v>
      </c>
      <c r="F13" s="34">
        <v>0.35</v>
      </c>
      <c r="G13" s="34">
        <f t="shared" si="5"/>
        <v>8.0316386847830504E-2</v>
      </c>
    </row>
    <row r="14" spans="2:7">
      <c r="B14" s="30">
        <v>44835</v>
      </c>
      <c r="C14" s="43">
        <f>'Fuel prices'!BS17</f>
        <v>2406.1</v>
      </c>
      <c r="D14" s="38">
        <f t="shared" si="3"/>
        <v>457.2199999999998</v>
      </c>
      <c r="E14" s="39">
        <f t="shared" si="4"/>
        <v>0.23460654324535107</v>
      </c>
      <c r="F14" s="34">
        <v>0.35</v>
      </c>
      <c r="G14" s="34">
        <f t="shared" si="5"/>
        <v>8.2112290135872873E-2</v>
      </c>
    </row>
    <row r="15" spans="2:7">
      <c r="B15" s="30">
        <v>44866</v>
      </c>
      <c r="C15" s="43">
        <f>'Fuel prices'!BT17</f>
        <v>2548.96</v>
      </c>
      <c r="D15" s="38">
        <f t="shared" si="3"/>
        <v>600.07999999999993</v>
      </c>
      <c r="E15" s="39">
        <f t="shared" si="4"/>
        <v>0.30791018431098882</v>
      </c>
      <c r="F15" s="34">
        <v>0.35</v>
      </c>
      <c r="G15" s="34">
        <f t="shared" si="5"/>
        <v>0.10776856450884609</v>
      </c>
    </row>
    <row r="16" spans="2:7">
      <c r="B16" s="30">
        <v>44896</v>
      </c>
      <c r="C16" s="43">
        <f>'Fuel prices'!BU17</f>
        <v>2391.77</v>
      </c>
      <c r="D16" s="38">
        <f t="shared" si="3"/>
        <v>442.88999999999987</v>
      </c>
      <c r="E16" s="39">
        <f t="shared" si="4"/>
        <v>0.22725360206888051</v>
      </c>
      <c r="F16" s="34">
        <v>0.35</v>
      </c>
      <c r="G16" s="34">
        <f t="shared" si="5"/>
        <v>7.9538760724108176E-2</v>
      </c>
    </row>
    <row r="17" spans="2:7">
      <c r="B17" s="30">
        <v>44927</v>
      </c>
      <c r="C17" s="43">
        <f>'Fuel prices'!BV17</f>
        <v>2122.87</v>
      </c>
      <c r="D17" s="38">
        <f>C17-$C$7</f>
        <v>173.98999999999978</v>
      </c>
      <c r="E17" s="39">
        <f>D17/$C$7</f>
        <v>8.9276918024711507E-2</v>
      </c>
      <c r="F17" s="34">
        <v>0.35</v>
      </c>
      <c r="G17" s="34">
        <f>F17*E17</f>
        <v>3.1246921308649027E-2</v>
      </c>
    </row>
    <row r="18" spans="2:7">
      <c r="B18" s="30">
        <v>44958</v>
      </c>
      <c r="C18" s="43">
        <f>'Fuel prices'!BW17</f>
        <v>2132.0300000000002</v>
      </c>
      <c r="D18" s="38">
        <f>C18-$C$7</f>
        <v>183.15000000000009</v>
      </c>
      <c r="E18" s="39">
        <f>D18/$C$7</f>
        <v>9.3977053487131118E-2</v>
      </c>
      <c r="F18" s="34">
        <v>0.35</v>
      </c>
      <c r="G18" s="34">
        <f>F18*E18</f>
        <v>3.2891968720495886E-2</v>
      </c>
    </row>
    <row r="19" spans="2:7">
      <c r="B19" s="30">
        <v>44986</v>
      </c>
      <c r="C19" s="43">
        <v>2162.41</v>
      </c>
      <c r="D19" s="38">
        <f t="shared" si="3"/>
        <v>213.52999999999975</v>
      </c>
      <c r="E19" s="39">
        <f t="shared" si="4"/>
        <v>0.10956549402733864</v>
      </c>
      <c r="F19" s="34">
        <v>0.35</v>
      </c>
      <c r="G19" s="34">
        <f t="shared" si="5"/>
        <v>3.8347922909568524E-2</v>
      </c>
    </row>
    <row r="20" spans="2:7">
      <c r="B20" s="30">
        <v>45017</v>
      </c>
      <c r="C20" s="43">
        <f>'Fuel prices'!BY17</f>
        <v>2088.83</v>
      </c>
      <c r="D20" s="38">
        <f t="shared" si="3"/>
        <v>139.94999999999982</v>
      </c>
      <c r="E20" s="39">
        <f t="shared" si="4"/>
        <v>7.1810475760436671E-2</v>
      </c>
      <c r="F20" s="34">
        <v>0.35</v>
      </c>
      <c r="G20" s="34">
        <f t="shared" si="5"/>
        <v>2.5133666516152835E-2</v>
      </c>
    </row>
    <row r="21" spans="2:7">
      <c r="B21" s="30">
        <v>45047</v>
      </c>
      <c r="C21" s="43">
        <f>'Fuel prices'!BZ17</f>
        <v>2016.29</v>
      </c>
      <c r="D21" s="38">
        <f t="shared" ref="D21" si="6">C21-$C$7</f>
        <v>67.409999999999854</v>
      </c>
      <c r="E21" s="39">
        <f t="shared" ref="E21" si="7">D21/$C$7</f>
        <v>3.4589097327695828E-2</v>
      </c>
      <c r="F21" s="34">
        <v>0.35</v>
      </c>
      <c r="G21" s="34">
        <f t="shared" ref="G21" si="8">F21*E21</f>
        <v>1.2106184064693539E-2</v>
      </c>
    </row>
    <row r="22" spans="2:7">
      <c r="B22" s="30">
        <v>45078</v>
      </c>
      <c r="C22" s="43">
        <f>'Fuel prices'!CA17</f>
        <v>1931.29</v>
      </c>
      <c r="D22" s="38">
        <f t="shared" ref="D22" si="9">C22-$C$7</f>
        <v>-17.590000000000146</v>
      </c>
      <c r="E22" s="39">
        <f t="shared" ref="E22" si="10">D22/$C$7</f>
        <v>-9.0256968104758337E-3</v>
      </c>
      <c r="F22" s="34">
        <v>0.35</v>
      </c>
      <c r="G22" s="34">
        <f t="shared" ref="G22" si="11">F22*E22</f>
        <v>-3.1589938836665415E-3</v>
      </c>
    </row>
    <row r="23" spans="2:7">
      <c r="B23" s="30">
        <v>45108</v>
      </c>
      <c r="C23" s="43">
        <f>'Fuel prices'!CB17</f>
        <v>1949.29</v>
      </c>
      <c r="D23" s="38">
        <f t="shared" ref="D23" si="12">C23-$C$7</f>
        <v>0.40999999999985448</v>
      </c>
      <c r="E23" s="39">
        <f t="shared" ref="E23" si="13">D23/$C$7</f>
        <v>2.1037724231345924E-4</v>
      </c>
      <c r="F23" s="34">
        <v>0.35</v>
      </c>
      <c r="G23" s="34">
        <f t="shared" ref="G23" si="14">F23*E23</f>
        <v>7.3632034809710726E-5</v>
      </c>
    </row>
    <row r="24" spans="2:7">
      <c r="B24" s="30">
        <v>45139</v>
      </c>
      <c r="C24" s="43">
        <f>'Fuel prices'!CC17</f>
        <v>2021.29</v>
      </c>
      <c r="D24" s="38">
        <f t="shared" ref="D24" si="15">C24-$C$7</f>
        <v>72.409999999999854</v>
      </c>
      <c r="E24" s="39">
        <f t="shared" ref="E24" si="16">D24/$C$7</f>
        <v>3.7154673453470635E-2</v>
      </c>
      <c r="F24" s="34">
        <v>0.35</v>
      </c>
      <c r="G24" s="34">
        <f t="shared" ref="G24" si="17">F24*E24</f>
        <v>1.3004135708714722E-2</v>
      </c>
    </row>
    <row r="25" spans="2:7">
      <c r="B25" s="30">
        <v>45170</v>
      </c>
      <c r="C25" s="43">
        <f>'Fuel prices'!CD17</f>
        <v>2305.29</v>
      </c>
      <c r="D25" s="38">
        <f t="shared" ref="D25" si="18">C25-$C$7</f>
        <v>356.40999999999985</v>
      </c>
      <c r="E25" s="39">
        <f t="shared" ref="E25" si="19">D25/$C$7</f>
        <v>0.18287939739747949</v>
      </c>
      <c r="F25" s="34">
        <v>0.35</v>
      </c>
      <c r="G25" s="34">
        <f t="shared" ref="G25" si="20">F25*E25</f>
        <v>6.400778908911782E-2</v>
      </c>
    </row>
    <row r="26" spans="2:7">
      <c r="B26" s="93"/>
      <c r="C26" s="94"/>
      <c r="D26" s="95"/>
      <c r="E26" s="96"/>
      <c r="F26" s="97"/>
      <c r="G26" s="97"/>
    </row>
    <row r="27" spans="2:7">
      <c r="B27" s="55" t="s">
        <v>37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6B1C-33E2-4E96-B5FE-6C88237123EA}">
  <dimension ref="B4:G28"/>
  <sheetViews>
    <sheetView workbookViewId="0">
      <selection activeCell="C2" sqref="C2"/>
    </sheetView>
  </sheetViews>
  <sheetFormatPr defaultRowHeight="14.4"/>
  <cols>
    <col min="2" max="2" width="44.44140625" bestFit="1" customWidth="1"/>
    <col min="3" max="3" width="32.6640625" bestFit="1" customWidth="1"/>
    <col min="4" max="4" width="10.44140625" bestFit="1" customWidth="1"/>
    <col min="5" max="5" width="9.5546875" bestFit="1" customWidth="1"/>
    <col min="6" max="6" width="13.33203125" bestFit="1" customWidth="1"/>
    <col min="7" max="7" width="9" bestFit="1" customWidth="1"/>
    <col min="8" max="8" width="11.5546875" bestFit="1" customWidth="1"/>
    <col min="9" max="9" width="10.5546875" bestFit="1" customWidth="1"/>
  </cols>
  <sheetData>
    <row r="4" spans="2:7">
      <c r="B4" s="23" t="s">
        <v>53</v>
      </c>
    </row>
    <row r="5" spans="2:7">
      <c r="B5" s="23"/>
    </row>
    <row r="6" spans="2:7" ht="28.8">
      <c r="B6" s="24" t="s">
        <v>26</v>
      </c>
      <c r="C6" s="66" t="s">
        <v>46</v>
      </c>
      <c r="D6" s="25" t="s">
        <v>27</v>
      </c>
      <c r="E6" s="25" t="s">
        <v>28</v>
      </c>
      <c r="F6" s="25" t="s">
        <v>29</v>
      </c>
      <c r="G6" s="25" t="s">
        <v>30</v>
      </c>
    </row>
    <row r="7" spans="2:7">
      <c r="B7" s="26" t="s">
        <v>54</v>
      </c>
      <c r="C7" s="27">
        <v>1948.88</v>
      </c>
      <c r="D7" s="28"/>
      <c r="E7" s="28"/>
      <c r="F7" s="28"/>
      <c r="G7" s="29"/>
    </row>
    <row r="8" spans="2:7">
      <c r="B8" s="30">
        <v>44652</v>
      </c>
      <c r="C8" s="43">
        <f>'Fuel prices'!BM17</f>
        <v>2101.44</v>
      </c>
      <c r="D8" s="38">
        <f t="shared" ref="D8:D11" si="0">C8-$C$7</f>
        <v>152.55999999999995</v>
      </c>
      <c r="E8" s="39">
        <f t="shared" ref="E8:E11" si="1">D8/$C$7</f>
        <v>7.8280858749640789E-2</v>
      </c>
      <c r="F8" s="34">
        <v>0.35</v>
      </c>
      <c r="G8" s="34">
        <f t="shared" ref="G8:G11" si="2">F8*E8</f>
        <v>2.7398300562374273E-2</v>
      </c>
    </row>
    <row r="9" spans="2:7">
      <c r="B9" s="30">
        <v>44682</v>
      </c>
      <c r="C9" s="43">
        <f>'Fuel prices'!BN17</f>
        <v>2199.44</v>
      </c>
      <c r="D9" s="38">
        <f t="shared" si="0"/>
        <v>250.55999999999995</v>
      </c>
      <c r="E9" s="39">
        <f t="shared" si="1"/>
        <v>0.12856615081482695</v>
      </c>
      <c r="F9" s="34">
        <v>0.35</v>
      </c>
      <c r="G9" s="34">
        <f t="shared" si="2"/>
        <v>4.4998152785189427E-2</v>
      </c>
    </row>
    <row r="10" spans="2:7">
      <c r="B10" s="30">
        <v>44713</v>
      </c>
      <c r="C10" s="43">
        <f>'Fuel prices'!BO17</f>
        <v>2309.44</v>
      </c>
      <c r="D10" s="38">
        <f t="shared" si="0"/>
        <v>360.55999999999995</v>
      </c>
      <c r="E10" s="39">
        <f t="shared" si="1"/>
        <v>0.18500882558187262</v>
      </c>
      <c r="F10" s="34">
        <v>0.35</v>
      </c>
      <c r="G10" s="34">
        <f t="shared" si="2"/>
        <v>6.4753088953655419E-2</v>
      </c>
    </row>
    <row r="11" spans="2:7">
      <c r="B11" s="30">
        <v>44743</v>
      </c>
      <c r="C11" s="43">
        <v>2540.44</v>
      </c>
      <c r="D11" s="38">
        <f t="shared" si="0"/>
        <v>591.55999999999995</v>
      </c>
      <c r="E11" s="39">
        <f t="shared" si="1"/>
        <v>0.30353844259266854</v>
      </c>
      <c r="F11" s="34">
        <v>0.35</v>
      </c>
      <c r="G11" s="34">
        <f t="shared" si="2"/>
        <v>0.10623845490743399</v>
      </c>
    </row>
    <row r="12" spans="2:7">
      <c r="B12" s="30">
        <v>44774</v>
      </c>
      <c r="C12" s="43">
        <f>'Fuel prices'!BQ17</f>
        <v>2452.44</v>
      </c>
      <c r="D12" s="38">
        <f t="shared" ref="D12:D20" si="3">C12-$C$7</f>
        <v>503.55999999999995</v>
      </c>
      <c r="E12" s="39">
        <f t="shared" ref="E12:E20" si="4">D12/$C$7</f>
        <v>0.25838430277903202</v>
      </c>
      <c r="F12" s="34">
        <v>0.35</v>
      </c>
      <c r="G12" s="34">
        <f t="shared" ref="G12:G20" si="5">F12*E12</f>
        <v>9.04345059726612E-2</v>
      </c>
    </row>
    <row r="13" spans="2:7">
      <c r="B13" s="30">
        <v>44805</v>
      </c>
      <c r="C13" s="43">
        <f>'Fuel prices'!BR17</f>
        <v>2396.1</v>
      </c>
      <c r="D13" s="38">
        <f t="shared" si="3"/>
        <v>447.2199999999998</v>
      </c>
      <c r="E13" s="39">
        <f t="shared" si="4"/>
        <v>0.22947539099380146</v>
      </c>
      <c r="F13" s="34">
        <v>0.35</v>
      </c>
      <c r="G13" s="34">
        <f t="shared" si="5"/>
        <v>8.0316386847830504E-2</v>
      </c>
    </row>
    <row r="14" spans="2:7">
      <c r="B14" s="30">
        <v>44835</v>
      </c>
      <c r="C14" s="43">
        <f>'Fuel prices'!BS17</f>
        <v>2406.1</v>
      </c>
      <c r="D14" s="38">
        <f t="shared" si="3"/>
        <v>457.2199999999998</v>
      </c>
      <c r="E14" s="39">
        <f t="shared" si="4"/>
        <v>0.23460654324535107</v>
      </c>
      <c r="F14" s="34">
        <v>0.35</v>
      </c>
      <c r="G14" s="34">
        <f t="shared" si="5"/>
        <v>8.2112290135872873E-2</v>
      </c>
    </row>
    <row r="15" spans="2:7">
      <c r="B15" s="30">
        <v>44866</v>
      </c>
      <c r="C15" s="43">
        <f>'Fuel prices'!BT17</f>
        <v>2548.96</v>
      </c>
      <c r="D15" s="38">
        <f t="shared" si="3"/>
        <v>600.07999999999993</v>
      </c>
      <c r="E15" s="39">
        <f t="shared" si="4"/>
        <v>0.30791018431098882</v>
      </c>
      <c r="F15" s="34">
        <v>0.35</v>
      </c>
      <c r="G15" s="34">
        <f t="shared" si="5"/>
        <v>0.10776856450884609</v>
      </c>
    </row>
    <row r="16" spans="2:7">
      <c r="B16" s="30">
        <v>44896</v>
      </c>
      <c r="C16" s="43">
        <f>'Fuel prices'!BU17</f>
        <v>2391.77</v>
      </c>
      <c r="D16" s="38">
        <f t="shared" si="3"/>
        <v>442.88999999999987</v>
      </c>
      <c r="E16" s="39">
        <f t="shared" si="4"/>
        <v>0.22725360206888051</v>
      </c>
      <c r="F16" s="34">
        <v>0.35</v>
      </c>
      <c r="G16" s="34">
        <f t="shared" si="5"/>
        <v>7.9538760724108176E-2</v>
      </c>
    </row>
    <row r="17" spans="2:7">
      <c r="B17" s="30">
        <v>44927</v>
      </c>
      <c r="C17" s="43">
        <f>'Fuel prices'!BV17</f>
        <v>2122.87</v>
      </c>
      <c r="D17" s="38">
        <f t="shared" si="3"/>
        <v>173.98999999999978</v>
      </c>
      <c r="E17" s="39">
        <f t="shared" si="4"/>
        <v>8.9276918024711507E-2</v>
      </c>
      <c r="F17" s="34">
        <v>0.35</v>
      </c>
      <c r="G17" s="34">
        <f t="shared" si="5"/>
        <v>3.1246921308649027E-2</v>
      </c>
    </row>
    <row r="18" spans="2:7">
      <c r="B18" s="30">
        <v>44958</v>
      </c>
      <c r="C18" s="43">
        <f>'Fuel prices'!BW17</f>
        <v>2132.0300000000002</v>
      </c>
      <c r="D18" s="38">
        <f t="shared" si="3"/>
        <v>183.15000000000009</v>
      </c>
      <c r="E18" s="39">
        <f t="shared" si="4"/>
        <v>9.3977053487131118E-2</v>
      </c>
      <c r="F18" s="34">
        <v>0.35</v>
      </c>
      <c r="G18" s="34">
        <f t="shared" si="5"/>
        <v>3.2891968720495886E-2</v>
      </c>
    </row>
    <row r="19" spans="2:7">
      <c r="B19" s="30">
        <v>44986</v>
      </c>
      <c r="C19" s="43">
        <v>2162.41</v>
      </c>
      <c r="D19" s="38">
        <f t="shared" si="3"/>
        <v>213.52999999999975</v>
      </c>
      <c r="E19" s="39">
        <f t="shared" si="4"/>
        <v>0.10956549402733864</v>
      </c>
      <c r="F19" s="34">
        <v>0.35</v>
      </c>
      <c r="G19" s="34">
        <f t="shared" si="5"/>
        <v>3.8347922909568524E-2</v>
      </c>
    </row>
    <row r="20" spans="2:7">
      <c r="B20" s="30">
        <v>45017</v>
      </c>
      <c r="C20" s="43">
        <f>'Fuel prices'!BY17</f>
        <v>2088.83</v>
      </c>
      <c r="D20" s="38">
        <f t="shared" si="3"/>
        <v>139.94999999999982</v>
      </c>
      <c r="E20" s="39">
        <f t="shared" si="4"/>
        <v>7.1810475760436671E-2</v>
      </c>
      <c r="F20" s="34">
        <v>0.35</v>
      </c>
      <c r="G20" s="34">
        <f t="shared" si="5"/>
        <v>2.5133666516152835E-2</v>
      </c>
    </row>
    <row r="21" spans="2:7">
      <c r="B21" s="30">
        <v>45047</v>
      </c>
      <c r="C21" s="43">
        <f>'Fuel prices'!BZ17</f>
        <v>2016.29</v>
      </c>
      <c r="D21" s="38">
        <f t="shared" ref="D21" si="6">C21-$C$7</f>
        <v>67.409999999999854</v>
      </c>
      <c r="E21" s="39">
        <f t="shared" ref="E21" si="7">D21/$C$7</f>
        <v>3.4589097327695828E-2</v>
      </c>
      <c r="F21" s="34">
        <v>0.35</v>
      </c>
      <c r="G21" s="34">
        <f t="shared" ref="G21" si="8">F21*E21</f>
        <v>1.2106184064693539E-2</v>
      </c>
    </row>
    <row r="22" spans="2:7">
      <c r="B22" s="30">
        <v>45078</v>
      </c>
      <c r="C22" s="43">
        <f>'Fuel prices'!CA17</f>
        <v>1931.29</v>
      </c>
      <c r="D22" s="38">
        <f t="shared" ref="D22" si="9">C22-$C$7</f>
        <v>-17.590000000000146</v>
      </c>
      <c r="E22" s="39">
        <f t="shared" ref="E22" si="10">D22/$C$7</f>
        <v>-9.0256968104758337E-3</v>
      </c>
      <c r="F22" s="34">
        <v>0.35</v>
      </c>
      <c r="G22" s="34">
        <f t="shared" ref="G22" si="11">F22*E22</f>
        <v>-3.1589938836665415E-3</v>
      </c>
    </row>
    <row r="23" spans="2:7">
      <c r="B23" s="30">
        <v>45108</v>
      </c>
      <c r="C23" s="43">
        <f>'Fuel prices'!CB17</f>
        <v>1949.29</v>
      </c>
      <c r="D23" s="38">
        <f t="shared" ref="D23" si="12">C23-$C$7</f>
        <v>0.40999999999985448</v>
      </c>
      <c r="E23" s="39">
        <f t="shared" ref="E23" si="13">D23/$C$7</f>
        <v>2.1037724231345924E-4</v>
      </c>
      <c r="F23" s="34">
        <v>0.35</v>
      </c>
      <c r="G23" s="34">
        <f t="shared" ref="G23" si="14">F23*E23</f>
        <v>7.3632034809710726E-5</v>
      </c>
    </row>
    <row r="24" spans="2:7">
      <c r="B24" s="30">
        <v>45139</v>
      </c>
      <c r="C24" s="43">
        <f>'Fuel prices'!CC17</f>
        <v>2021.29</v>
      </c>
      <c r="D24" s="38">
        <f t="shared" ref="D24" si="15">C24-$C$7</f>
        <v>72.409999999999854</v>
      </c>
      <c r="E24" s="39">
        <f t="shared" ref="E24" si="16">D24/$C$7</f>
        <v>3.7154673453470635E-2</v>
      </c>
      <c r="F24" s="34">
        <v>0.35</v>
      </c>
      <c r="G24" s="34">
        <f t="shared" ref="G24" si="17">F24*E24</f>
        <v>1.3004135708714722E-2</v>
      </c>
    </row>
    <row r="25" spans="2:7">
      <c r="B25" s="30">
        <v>45170</v>
      </c>
      <c r="C25" s="43">
        <f>'Fuel prices'!CD17</f>
        <v>2305.29</v>
      </c>
      <c r="D25" s="38">
        <f t="shared" ref="D25" si="18">C25-$C$7</f>
        <v>356.40999999999985</v>
      </c>
      <c r="E25" s="39">
        <f t="shared" ref="E25" si="19">D25/$C$7</f>
        <v>0.18287939739747949</v>
      </c>
      <c r="F25" s="34">
        <v>0.35</v>
      </c>
      <c r="G25" s="34">
        <f t="shared" ref="G25" si="20">F25*E25</f>
        <v>6.400778908911782E-2</v>
      </c>
    </row>
    <row r="26" spans="2:7">
      <c r="B26" s="93"/>
      <c r="C26" s="94"/>
      <c r="D26" s="95"/>
      <c r="E26" s="96"/>
      <c r="F26" s="97"/>
      <c r="G26" s="97"/>
    </row>
    <row r="27" spans="2:7">
      <c r="B27" s="93"/>
      <c r="C27" s="94"/>
      <c r="D27" s="95"/>
      <c r="E27" s="96"/>
      <c r="F27" s="97"/>
      <c r="G27" s="97"/>
    </row>
    <row r="28" spans="2:7">
      <c r="B28" s="55" t="s">
        <v>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9FC7-8D69-4498-8F4D-30C625D12E8F}">
  <dimension ref="A3:I53"/>
  <sheetViews>
    <sheetView workbookViewId="0">
      <selection activeCell="M5" sqref="M5"/>
    </sheetView>
  </sheetViews>
  <sheetFormatPr defaultRowHeight="14.4"/>
  <cols>
    <col min="1" max="1" width="24.109375" bestFit="1" customWidth="1"/>
    <col min="2" max="2" width="21.5546875" customWidth="1"/>
    <col min="3" max="3" width="10.44140625" bestFit="1" customWidth="1"/>
    <col min="4" max="4" width="9.5546875" customWidth="1"/>
    <col min="5" max="5" width="2.109375" customWidth="1"/>
    <col min="6" max="6" width="10.109375" customWidth="1"/>
    <col min="7" max="7" width="11.44140625" customWidth="1"/>
    <col min="13" max="13" width="24.109375" bestFit="1" customWidth="1"/>
    <col min="14" max="14" width="17.6640625" customWidth="1"/>
  </cols>
  <sheetData>
    <row r="3" spans="1:9">
      <c r="A3" s="114"/>
    </row>
    <row r="4" spans="1:9" ht="15.6">
      <c r="A4" s="141" t="s">
        <v>57</v>
      </c>
      <c r="B4" s="141"/>
      <c r="C4" s="141"/>
      <c r="D4" s="141"/>
      <c r="E4" s="141"/>
      <c r="F4" s="141"/>
      <c r="G4" s="141"/>
      <c r="H4" s="141"/>
      <c r="I4" s="141"/>
    </row>
    <row r="5" spans="1:9" ht="43.2">
      <c r="A5" s="115" t="s">
        <v>26</v>
      </c>
      <c r="B5" s="116" t="s">
        <v>58</v>
      </c>
      <c r="C5" s="116" t="s">
        <v>27</v>
      </c>
      <c r="D5" s="116" t="s">
        <v>28</v>
      </c>
      <c r="F5" s="116" t="s">
        <v>59</v>
      </c>
      <c r="G5" s="116" t="s">
        <v>60</v>
      </c>
      <c r="H5" s="116" t="s">
        <v>61</v>
      </c>
      <c r="I5" s="116" t="s">
        <v>62</v>
      </c>
    </row>
    <row r="6" spans="1:9">
      <c r="A6" s="26" t="s">
        <v>31</v>
      </c>
      <c r="B6" s="27">
        <v>2461.84</v>
      </c>
      <c r="C6" s="28"/>
      <c r="D6" s="28"/>
      <c r="F6" s="117">
        <v>3.04</v>
      </c>
      <c r="G6" s="117">
        <v>5.17</v>
      </c>
      <c r="H6" s="117">
        <v>6.82</v>
      </c>
      <c r="I6" s="117">
        <v>11.54</v>
      </c>
    </row>
    <row r="7" spans="1:9" hidden="1">
      <c r="A7" s="30">
        <v>43617</v>
      </c>
      <c r="B7" s="43">
        <v>1521.28</v>
      </c>
      <c r="C7" s="73">
        <f>B7-$B$6</f>
        <v>-940.56000000000017</v>
      </c>
      <c r="D7" s="74">
        <f>C7/$B$6</f>
        <v>-0.38205569817697338</v>
      </c>
    </row>
    <row r="8" spans="1:9" hidden="1">
      <c r="A8" s="30">
        <v>43647</v>
      </c>
      <c r="B8" s="43">
        <v>1446.5</v>
      </c>
      <c r="C8" s="73">
        <f>B8-$B$6</f>
        <v>-1015.3400000000001</v>
      </c>
      <c r="D8" s="74">
        <f>C8/$B$6</f>
        <v>-0.4124313521593605</v>
      </c>
    </row>
    <row r="9" spans="1:9" hidden="1">
      <c r="A9" s="30">
        <v>43678</v>
      </c>
      <c r="B9" s="118">
        <v>1433.21</v>
      </c>
      <c r="C9" s="73">
        <f t="shared" ref="C9:C19" si="0">B9-$B$6</f>
        <v>-1028.6300000000001</v>
      </c>
      <c r="D9" s="74">
        <f t="shared" ref="D9:D19" si="1">C9/$B$6</f>
        <v>-0.417829753355214</v>
      </c>
    </row>
    <row r="10" spans="1:9" hidden="1">
      <c r="A10" s="30">
        <v>43709</v>
      </c>
      <c r="B10" s="118">
        <v>1459.21</v>
      </c>
      <c r="C10" s="73">
        <f t="shared" si="0"/>
        <v>-1002.6300000000001</v>
      </c>
      <c r="D10" s="74">
        <f t="shared" si="1"/>
        <v>-0.40726854710297988</v>
      </c>
    </row>
    <row r="11" spans="1:9" hidden="1">
      <c r="A11" s="30">
        <v>43739</v>
      </c>
      <c r="B11" s="118">
        <v>1484.21</v>
      </c>
      <c r="C11" s="73">
        <f t="shared" si="0"/>
        <v>-977.63000000000011</v>
      </c>
      <c r="D11" s="74">
        <f t="shared" si="1"/>
        <v>-0.39711354109121633</v>
      </c>
    </row>
    <row r="12" spans="1:9" hidden="1">
      <c r="A12" s="30">
        <v>43770</v>
      </c>
      <c r="B12" s="118">
        <v>1468.21</v>
      </c>
      <c r="C12" s="73">
        <f t="shared" si="0"/>
        <v>-993.63000000000011</v>
      </c>
      <c r="D12" s="74">
        <f t="shared" si="1"/>
        <v>-0.40361274493874505</v>
      </c>
    </row>
    <row r="13" spans="1:9" hidden="1">
      <c r="A13" s="30">
        <v>43800</v>
      </c>
      <c r="B13" s="118">
        <v>1453.26</v>
      </c>
      <c r="C13" s="73">
        <f t="shared" si="0"/>
        <v>-1008.5800000000002</v>
      </c>
      <c r="D13" s="74">
        <f t="shared" si="1"/>
        <v>-0.40968543853377964</v>
      </c>
    </row>
    <row r="14" spans="1:9" hidden="1">
      <c r="A14" s="30">
        <v>43831</v>
      </c>
      <c r="B14" s="118">
        <v>1462.26</v>
      </c>
      <c r="C14" s="73">
        <f t="shared" si="0"/>
        <v>-999.58000000000015</v>
      </c>
      <c r="D14" s="74">
        <f t="shared" si="1"/>
        <v>-0.40602963636954476</v>
      </c>
    </row>
    <row r="15" spans="1:9" hidden="1">
      <c r="A15" s="30">
        <v>43862</v>
      </c>
      <c r="B15" s="118">
        <v>1457.26</v>
      </c>
      <c r="C15" s="73">
        <f t="shared" si="0"/>
        <v>-1004.5800000000002</v>
      </c>
      <c r="D15" s="74">
        <f t="shared" si="1"/>
        <v>-0.40806063757189748</v>
      </c>
    </row>
    <row r="16" spans="1:9" hidden="1">
      <c r="A16" s="30">
        <v>43891</v>
      </c>
      <c r="B16" s="118">
        <v>1403.26</v>
      </c>
      <c r="C16" s="73">
        <f t="shared" si="0"/>
        <v>-1058.5800000000002</v>
      </c>
      <c r="D16" s="74">
        <f t="shared" si="1"/>
        <v>-0.42999545055730676</v>
      </c>
    </row>
    <row r="17" spans="1:9" hidden="1">
      <c r="A17" s="30">
        <v>43922</v>
      </c>
      <c r="B17" s="118">
        <v>1269.56</v>
      </c>
      <c r="C17" s="73">
        <f t="shared" si="0"/>
        <v>-1192.2800000000002</v>
      </c>
      <c r="D17" s="74">
        <f t="shared" si="1"/>
        <v>-0.48430442270821827</v>
      </c>
    </row>
    <row r="18" spans="1:9" hidden="1">
      <c r="A18" s="30">
        <v>43952</v>
      </c>
      <c r="B18" s="118">
        <v>1108.56</v>
      </c>
      <c r="C18" s="73">
        <f t="shared" si="0"/>
        <v>-1353.2800000000002</v>
      </c>
      <c r="D18" s="74">
        <f t="shared" si="1"/>
        <v>-0.54970266142397561</v>
      </c>
    </row>
    <row r="19" spans="1:9" hidden="1">
      <c r="A19" s="30">
        <v>43983</v>
      </c>
      <c r="B19" s="118">
        <v>1130.56</v>
      </c>
      <c r="C19" s="73">
        <f t="shared" si="0"/>
        <v>-1331.2800000000002</v>
      </c>
      <c r="D19" s="74">
        <f t="shared" si="1"/>
        <v>-0.54076625613362372</v>
      </c>
    </row>
    <row r="20" spans="1:9" hidden="1">
      <c r="A20" s="30">
        <v>44013</v>
      </c>
      <c r="B20" s="118">
        <v>1303.56</v>
      </c>
      <c r="C20" s="73">
        <f>B20-$B$6</f>
        <v>-1158.2800000000002</v>
      </c>
      <c r="D20" s="74">
        <f>C20/$B$6</f>
        <v>-0.47049361453221988</v>
      </c>
    </row>
    <row r="21" spans="1:9">
      <c r="A21" s="30">
        <v>44774</v>
      </c>
      <c r="B21" s="118">
        <v>2461.84</v>
      </c>
      <c r="C21" s="73">
        <f>B21-$B$6</f>
        <v>0</v>
      </c>
      <c r="D21" s="74">
        <f>C21/$B$6</f>
        <v>0</v>
      </c>
      <c r="F21" s="119">
        <f>$F$6+($F$6*D21)</f>
        <v>3.04</v>
      </c>
      <c r="G21" s="119">
        <f>$G$6+($G$6*D21)</f>
        <v>5.17</v>
      </c>
      <c r="H21" s="119">
        <f>$H$6+($H$6*D21)</f>
        <v>6.82</v>
      </c>
      <c r="I21" s="119">
        <f>$I$6+($I$6*D21)</f>
        <v>11.54</v>
      </c>
    </row>
    <row r="22" spans="1:9" hidden="1">
      <c r="A22" s="30">
        <v>44805</v>
      </c>
      <c r="B22" s="118">
        <v>1327.56</v>
      </c>
      <c r="C22" s="73">
        <f t="shared" ref="C22:C32" si="2">B22-$B$6</f>
        <v>-1134.2800000000002</v>
      </c>
      <c r="D22" s="74">
        <f t="shared" ref="D22:D32" si="3">C22/$B$6</f>
        <v>-0.46074480876092683</v>
      </c>
      <c r="F22" s="119">
        <f t="shared" ref="F22:F45" si="4">$F$6+($F$6*D22)</f>
        <v>1.6393357813667824</v>
      </c>
      <c r="G22" s="119">
        <f t="shared" ref="G22:G45" si="5">$G$6+($G$6*D22)</f>
        <v>2.7879493387060084</v>
      </c>
      <c r="H22" s="119">
        <f t="shared" ref="H22:H45" si="6">$H$6+($H$6*D22)</f>
        <v>3.6777204042504792</v>
      </c>
      <c r="I22" s="119">
        <f t="shared" ref="I22:I45" si="7">$I$6+($I$6*D22)</f>
        <v>6.223004906898904</v>
      </c>
    </row>
    <row r="23" spans="1:9" hidden="1">
      <c r="A23" s="30">
        <v>44835</v>
      </c>
      <c r="B23" s="118">
        <v>1237.56</v>
      </c>
      <c r="C23" s="73">
        <f t="shared" si="2"/>
        <v>-1224.2800000000002</v>
      </c>
      <c r="D23" s="74">
        <f t="shared" si="3"/>
        <v>-0.49730283040327566</v>
      </c>
      <c r="F23" s="119">
        <f t="shared" si="4"/>
        <v>1.5281993955740421</v>
      </c>
      <c r="G23" s="119">
        <f t="shared" si="5"/>
        <v>2.5989443668150649</v>
      </c>
      <c r="H23" s="119">
        <f t="shared" si="6"/>
        <v>3.4283946966496601</v>
      </c>
      <c r="I23" s="119">
        <f t="shared" si="7"/>
        <v>5.8011253371461988</v>
      </c>
    </row>
    <row r="24" spans="1:9" hidden="1">
      <c r="A24" s="30">
        <v>44866</v>
      </c>
      <c r="B24" s="118">
        <v>1225.56</v>
      </c>
      <c r="C24" s="73">
        <f t="shared" si="2"/>
        <v>-1236.2800000000002</v>
      </c>
      <c r="D24" s="74">
        <f t="shared" si="3"/>
        <v>-0.50217723328892216</v>
      </c>
      <c r="F24" s="119">
        <f t="shared" si="4"/>
        <v>1.5133812108016766</v>
      </c>
      <c r="G24" s="119">
        <f t="shared" si="5"/>
        <v>2.5737437038962723</v>
      </c>
      <c r="H24" s="119">
        <f t="shared" si="6"/>
        <v>3.3951512689695509</v>
      </c>
      <c r="I24" s="119">
        <f t="shared" si="7"/>
        <v>5.7448747278458381</v>
      </c>
    </row>
    <row r="25" spans="1:9" hidden="1">
      <c r="A25" s="30">
        <v>44896</v>
      </c>
      <c r="B25" s="118">
        <v>1245.42</v>
      </c>
      <c r="C25" s="73">
        <f t="shared" si="2"/>
        <v>-1216.42</v>
      </c>
      <c r="D25" s="74">
        <f t="shared" si="3"/>
        <v>-0.49411009651317711</v>
      </c>
      <c r="F25" s="119">
        <f t="shared" si="4"/>
        <v>1.5379053065999415</v>
      </c>
      <c r="G25" s="119">
        <f t="shared" si="5"/>
        <v>2.6154508010268742</v>
      </c>
      <c r="H25" s="119">
        <f t="shared" si="6"/>
        <v>3.4501691417801323</v>
      </c>
      <c r="I25" s="119">
        <f t="shared" si="7"/>
        <v>5.8379694862379354</v>
      </c>
    </row>
    <row r="26" spans="1:9" hidden="1">
      <c r="A26" s="30">
        <v>44927</v>
      </c>
      <c r="B26" s="118">
        <v>1300.42</v>
      </c>
      <c r="C26" s="73">
        <f t="shared" si="2"/>
        <v>-1161.42</v>
      </c>
      <c r="D26" s="74">
        <f t="shared" si="3"/>
        <v>-0.47176908328729733</v>
      </c>
      <c r="F26" s="119">
        <f t="shared" si="4"/>
        <v>1.6058219868066161</v>
      </c>
      <c r="G26" s="119">
        <f t="shared" si="5"/>
        <v>2.7309538394046728</v>
      </c>
      <c r="H26" s="119">
        <f t="shared" si="6"/>
        <v>3.6025348519806322</v>
      </c>
      <c r="I26" s="119">
        <f t="shared" si="7"/>
        <v>6.095784778864588</v>
      </c>
    </row>
    <row r="27" spans="1:9" hidden="1">
      <c r="A27" s="30">
        <v>44958</v>
      </c>
      <c r="B27" s="118">
        <v>1358.42</v>
      </c>
      <c r="C27" s="73">
        <f t="shared" si="2"/>
        <v>-1103.42</v>
      </c>
      <c r="D27" s="74">
        <f t="shared" si="3"/>
        <v>-0.44820946934000583</v>
      </c>
      <c r="F27" s="119">
        <f t="shared" si="4"/>
        <v>1.6774432132063823</v>
      </c>
      <c r="G27" s="119">
        <f t="shared" si="5"/>
        <v>2.8527570435121699</v>
      </c>
      <c r="H27" s="119">
        <f t="shared" si="6"/>
        <v>3.7632114191011605</v>
      </c>
      <c r="I27" s="119">
        <f t="shared" si="7"/>
        <v>6.3676627238163324</v>
      </c>
    </row>
    <row r="28" spans="1:9" hidden="1">
      <c r="A28" s="30">
        <v>44986</v>
      </c>
      <c r="B28" s="118">
        <v>1412.42</v>
      </c>
      <c r="C28" s="73">
        <f t="shared" si="2"/>
        <v>-1049.42</v>
      </c>
      <c r="D28" s="74">
        <f t="shared" si="3"/>
        <v>-0.42627465635459655</v>
      </c>
      <c r="F28" s="119">
        <f t="shared" si="4"/>
        <v>1.7441250446820264</v>
      </c>
      <c r="G28" s="119">
        <f t="shared" si="5"/>
        <v>2.9661600266467358</v>
      </c>
      <c r="H28" s="119">
        <f t="shared" si="6"/>
        <v>3.9128068436616519</v>
      </c>
      <c r="I28" s="119">
        <f t="shared" si="7"/>
        <v>6.6207904656679553</v>
      </c>
    </row>
    <row r="29" spans="1:9" hidden="1">
      <c r="A29" s="30">
        <v>45017</v>
      </c>
      <c r="B29" s="118">
        <v>1477.62</v>
      </c>
      <c r="C29" s="73">
        <f t="shared" si="2"/>
        <v>-984.22000000000025</v>
      </c>
      <c r="D29" s="74">
        <f t="shared" si="3"/>
        <v>-0.39979040067591726</v>
      </c>
      <c r="F29" s="119">
        <f t="shared" si="4"/>
        <v>1.8246371819452116</v>
      </c>
      <c r="G29" s="119">
        <f t="shared" si="5"/>
        <v>3.1030836285055079</v>
      </c>
      <c r="H29" s="119">
        <f t="shared" si="6"/>
        <v>4.0934294673902443</v>
      </c>
      <c r="I29" s="119">
        <f t="shared" si="7"/>
        <v>6.9264187761999141</v>
      </c>
    </row>
    <row r="30" spans="1:9" hidden="1">
      <c r="A30" s="30">
        <v>45047</v>
      </c>
      <c r="B30" s="118">
        <v>1446.62</v>
      </c>
      <c r="C30" s="73">
        <f t="shared" si="2"/>
        <v>-1015.2200000000003</v>
      </c>
      <c r="D30" s="74">
        <f t="shared" si="3"/>
        <v>-0.41238260813050409</v>
      </c>
      <c r="F30" s="119">
        <f t="shared" si="4"/>
        <v>1.7863568712832676</v>
      </c>
      <c r="G30" s="119">
        <f t="shared" si="5"/>
        <v>3.0379819159652937</v>
      </c>
      <c r="H30" s="119">
        <f t="shared" si="6"/>
        <v>4.0075506125499629</v>
      </c>
      <c r="I30" s="119">
        <f t="shared" si="7"/>
        <v>6.7811047021739821</v>
      </c>
    </row>
    <row r="31" spans="1:9" hidden="1">
      <c r="A31" s="30">
        <v>45078</v>
      </c>
      <c r="B31" s="118">
        <v>1466.62</v>
      </c>
      <c r="C31" s="73">
        <f t="shared" si="2"/>
        <v>-995.22000000000025</v>
      </c>
      <c r="D31" s="74">
        <f t="shared" si="3"/>
        <v>-0.40425860332109326</v>
      </c>
      <c r="F31" s="119">
        <f t="shared" si="4"/>
        <v>1.8110538459038765</v>
      </c>
      <c r="G31" s="119">
        <f t="shared" si="5"/>
        <v>3.0799830208299479</v>
      </c>
      <c r="H31" s="119">
        <f t="shared" si="6"/>
        <v>4.0629563253501439</v>
      </c>
      <c r="I31" s="119">
        <f t="shared" si="7"/>
        <v>6.874855717674583</v>
      </c>
    </row>
    <row r="32" spans="1:9" hidden="1">
      <c r="A32" s="30">
        <v>45108</v>
      </c>
      <c r="B32" s="118">
        <v>1508.62</v>
      </c>
      <c r="C32" s="73">
        <f t="shared" si="2"/>
        <v>-953.22000000000025</v>
      </c>
      <c r="D32" s="74">
        <f t="shared" si="3"/>
        <v>-0.38719819322133048</v>
      </c>
      <c r="F32" s="119">
        <f t="shared" si="4"/>
        <v>1.8629174926071554</v>
      </c>
      <c r="G32" s="119">
        <f t="shared" si="5"/>
        <v>3.1681853410457212</v>
      </c>
      <c r="H32" s="119">
        <f t="shared" si="6"/>
        <v>4.1793083222305265</v>
      </c>
      <c r="I32" s="119">
        <f t="shared" si="7"/>
        <v>7.0717328502258461</v>
      </c>
    </row>
    <row r="33" spans="1:9" hidden="1">
      <c r="A33" s="30">
        <v>45139</v>
      </c>
      <c r="B33" s="118">
        <v>1564.2</v>
      </c>
      <c r="C33" s="73">
        <f>B33-$B$6</f>
        <v>-897.6400000000001</v>
      </c>
      <c r="D33" s="74">
        <f>C33/$B$6</f>
        <v>-0.36462158385597765</v>
      </c>
      <c r="F33" s="119">
        <f t="shared" si="4"/>
        <v>1.9315503850778279</v>
      </c>
      <c r="G33" s="119">
        <f t="shared" si="5"/>
        <v>3.2849064114645956</v>
      </c>
      <c r="H33" s="119">
        <f t="shared" si="6"/>
        <v>4.3332807981022325</v>
      </c>
      <c r="I33" s="119">
        <f t="shared" si="7"/>
        <v>7.3322669223020176</v>
      </c>
    </row>
    <row r="34" spans="1:9" hidden="1">
      <c r="A34" s="30">
        <v>45170</v>
      </c>
      <c r="B34" s="118">
        <v>1548.98</v>
      </c>
      <c r="C34" s="73">
        <f>B34-$B$6</f>
        <v>-912.86000000000013</v>
      </c>
      <c r="D34" s="74">
        <f>C34/$B$6</f>
        <v>-0.37080395151593931</v>
      </c>
      <c r="F34" s="119">
        <f t="shared" si="4"/>
        <v>1.9127559873915445</v>
      </c>
      <c r="G34" s="119">
        <f t="shared" si="5"/>
        <v>3.2529435706625938</v>
      </c>
      <c r="H34" s="119">
        <f t="shared" si="6"/>
        <v>4.2911170506612937</v>
      </c>
      <c r="I34" s="119">
        <f t="shared" si="7"/>
        <v>7.2609223995060601</v>
      </c>
    </row>
    <row r="35" spans="1:9" hidden="1">
      <c r="A35" s="30">
        <v>45200</v>
      </c>
      <c r="B35" s="118">
        <v>1571.78</v>
      </c>
      <c r="C35" s="73">
        <f t="shared" ref="C35:C45" si="8">B35-$B$6</f>
        <v>-890.06000000000017</v>
      </c>
      <c r="D35" s="74">
        <f t="shared" ref="D35:D45" si="9">C35/$B$6</f>
        <v>-0.36154258603321099</v>
      </c>
      <c r="F35" s="119">
        <f t="shared" si="4"/>
        <v>1.9409105384590386</v>
      </c>
      <c r="G35" s="119">
        <f t="shared" si="5"/>
        <v>3.300824830208299</v>
      </c>
      <c r="H35" s="119">
        <f t="shared" si="6"/>
        <v>4.3542795632535007</v>
      </c>
      <c r="I35" s="119">
        <f t="shared" si="7"/>
        <v>7.3677985571767444</v>
      </c>
    </row>
    <row r="36" spans="1:9" hidden="1">
      <c r="A36" s="30">
        <v>45231</v>
      </c>
      <c r="B36" s="118">
        <v>1719.98</v>
      </c>
      <c r="C36" s="73">
        <f t="shared" si="8"/>
        <v>-741.86000000000013</v>
      </c>
      <c r="D36" s="74">
        <f t="shared" si="9"/>
        <v>-0.30134371039547658</v>
      </c>
      <c r="F36" s="119">
        <f t="shared" si="4"/>
        <v>2.1239151203977511</v>
      </c>
      <c r="G36" s="119">
        <f t="shared" si="5"/>
        <v>3.612053017255386</v>
      </c>
      <c r="H36" s="119">
        <f t="shared" si="6"/>
        <v>4.7648358951028502</v>
      </c>
      <c r="I36" s="119">
        <f t="shared" si="7"/>
        <v>8.0624935820362005</v>
      </c>
    </row>
    <row r="37" spans="1:9" hidden="1">
      <c r="A37" s="30">
        <v>45261</v>
      </c>
      <c r="B37" s="118">
        <v>1792.48</v>
      </c>
      <c r="C37" s="73">
        <f t="shared" si="8"/>
        <v>-669.36000000000013</v>
      </c>
      <c r="D37" s="74">
        <f t="shared" si="9"/>
        <v>-0.27189419296136225</v>
      </c>
      <c r="F37" s="119">
        <f t="shared" si="4"/>
        <v>2.2134416533974588</v>
      </c>
      <c r="G37" s="119">
        <f t="shared" si="5"/>
        <v>3.7643070223897572</v>
      </c>
      <c r="H37" s="119">
        <f t="shared" si="6"/>
        <v>4.9656816040035094</v>
      </c>
      <c r="I37" s="119">
        <f t="shared" si="7"/>
        <v>8.4023410132258789</v>
      </c>
    </row>
    <row r="38" spans="1:9">
      <c r="A38" s="30">
        <v>44805</v>
      </c>
      <c r="B38" s="118">
        <v>2415.5</v>
      </c>
      <c r="C38" s="73">
        <f t="shared" si="8"/>
        <v>-46.340000000000146</v>
      </c>
      <c r="D38" s="74">
        <f t="shared" si="9"/>
        <v>-1.8823319143404991E-2</v>
      </c>
      <c r="F38" s="119">
        <f t="shared" si="4"/>
        <v>2.982777109804049</v>
      </c>
      <c r="G38" s="119">
        <f t="shared" si="5"/>
        <v>5.0726834400285963</v>
      </c>
      <c r="H38" s="119">
        <f t="shared" si="6"/>
        <v>6.6916249634419787</v>
      </c>
      <c r="I38" s="119">
        <f t="shared" si="7"/>
        <v>11.322778897085106</v>
      </c>
    </row>
    <row r="39" spans="1:9">
      <c r="A39" s="30">
        <v>44835</v>
      </c>
      <c r="B39" s="118">
        <v>2430.5</v>
      </c>
      <c r="C39" s="73">
        <f t="shared" si="8"/>
        <v>-31.340000000000146</v>
      </c>
      <c r="D39" s="74">
        <f t="shared" si="9"/>
        <v>-1.2730315536346857E-2</v>
      </c>
      <c r="F39" s="119">
        <f t="shared" si="4"/>
        <v>3.0012998407695055</v>
      </c>
      <c r="G39" s="119">
        <f t="shared" si="5"/>
        <v>5.1041842686770869</v>
      </c>
      <c r="H39" s="119">
        <f t="shared" si="6"/>
        <v>6.7331792480421147</v>
      </c>
      <c r="I39" s="119">
        <f t="shared" si="7"/>
        <v>11.393092158710557</v>
      </c>
    </row>
    <row r="40" spans="1:9">
      <c r="A40" s="30">
        <v>44866</v>
      </c>
      <c r="B40" s="118">
        <v>2574.36</v>
      </c>
      <c r="C40" s="73">
        <f t="shared" si="8"/>
        <v>112.51999999999998</v>
      </c>
      <c r="D40" s="74">
        <f t="shared" si="9"/>
        <v>4.5705651057745419E-2</v>
      </c>
      <c r="F40" s="119">
        <f t="shared" si="4"/>
        <v>3.1789451792155461</v>
      </c>
      <c r="G40" s="119">
        <f t="shared" si="5"/>
        <v>5.406298215968544</v>
      </c>
      <c r="H40" s="119">
        <f t="shared" si="6"/>
        <v>7.1317125402138242</v>
      </c>
      <c r="I40" s="119">
        <f t="shared" si="7"/>
        <v>12.067443213206381</v>
      </c>
    </row>
    <row r="41" spans="1:9">
      <c r="A41" s="30">
        <v>44896</v>
      </c>
      <c r="B41" s="118">
        <v>2422.17</v>
      </c>
      <c r="C41" s="73">
        <f t="shared" si="8"/>
        <v>-39.670000000000073</v>
      </c>
      <c r="D41" s="74">
        <f t="shared" si="9"/>
        <v>-1.6113963539466442E-2</v>
      </c>
      <c r="F41" s="119">
        <f t="shared" si="4"/>
        <v>2.9910135508400222</v>
      </c>
      <c r="G41" s="119">
        <f t="shared" si="5"/>
        <v>5.0866908085009586</v>
      </c>
      <c r="H41" s="119">
        <f t="shared" si="6"/>
        <v>6.710102768660839</v>
      </c>
      <c r="I41" s="119">
        <f t="shared" si="7"/>
        <v>11.354044860754556</v>
      </c>
    </row>
    <row r="42" spans="1:9">
      <c r="A42" s="30">
        <v>44927</v>
      </c>
      <c r="B42" s="118">
        <v>2141.27</v>
      </c>
      <c r="C42" s="73">
        <f t="shared" si="8"/>
        <v>-320.57000000000016</v>
      </c>
      <c r="D42" s="74">
        <f t="shared" si="9"/>
        <v>-0.13021561108764182</v>
      </c>
      <c r="F42" s="119">
        <f t="shared" si="4"/>
        <v>2.644144542293569</v>
      </c>
      <c r="G42" s="119">
        <f t="shared" si="5"/>
        <v>4.4967852906768915</v>
      </c>
      <c r="H42" s="119">
        <f t="shared" si="6"/>
        <v>5.9319295323822834</v>
      </c>
      <c r="I42" s="119">
        <f t="shared" si="7"/>
        <v>10.037311848048613</v>
      </c>
    </row>
    <row r="43" spans="1:9">
      <c r="A43" s="30">
        <v>44958</v>
      </c>
      <c r="B43" s="118">
        <v>2140.4299999999998</v>
      </c>
      <c r="C43" s="73">
        <f t="shared" si="8"/>
        <v>-321.41000000000031</v>
      </c>
      <c r="D43" s="74">
        <f t="shared" si="9"/>
        <v>-0.13055681928963714</v>
      </c>
      <c r="F43" s="120">
        <f t="shared" si="4"/>
        <v>2.6431072693595032</v>
      </c>
      <c r="G43" s="120">
        <f t="shared" si="5"/>
        <v>4.4950212442725759</v>
      </c>
      <c r="H43" s="120">
        <f t="shared" si="6"/>
        <v>5.9296024924446753</v>
      </c>
      <c r="I43" s="120">
        <f t="shared" si="7"/>
        <v>10.033374305397587</v>
      </c>
    </row>
    <row r="44" spans="1:9">
      <c r="A44" s="30">
        <v>44986</v>
      </c>
      <c r="B44" s="118">
        <v>2171.81</v>
      </c>
      <c r="C44" s="73">
        <f t="shared" si="8"/>
        <v>-290.0300000000002</v>
      </c>
      <c r="D44" s="74">
        <f t="shared" si="9"/>
        <v>-0.11781025574367147</v>
      </c>
      <c r="F44" s="119">
        <f t="shared" si="4"/>
        <v>2.6818568225392387</v>
      </c>
      <c r="G44" s="119">
        <f t="shared" si="5"/>
        <v>4.5609209778052184</v>
      </c>
      <c r="H44" s="119">
        <f t="shared" si="6"/>
        <v>6.0165340558281608</v>
      </c>
      <c r="I44" s="119">
        <f t="shared" si="7"/>
        <v>10.180469648718031</v>
      </c>
    </row>
    <row r="45" spans="1:9">
      <c r="A45" s="30">
        <v>45017</v>
      </c>
      <c r="B45" s="118">
        <f>'Fuel prices'!BY18</f>
        <v>2097.23</v>
      </c>
      <c r="C45" s="73">
        <f t="shared" si="8"/>
        <v>-364.61000000000013</v>
      </c>
      <c r="D45" s="74">
        <f t="shared" si="9"/>
        <v>-0.14810466967796448</v>
      </c>
      <c r="F45" s="119">
        <f t="shared" si="4"/>
        <v>2.589761804178988</v>
      </c>
      <c r="G45" s="119">
        <f t="shared" si="5"/>
        <v>4.4042988577649238</v>
      </c>
      <c r="H45" s="119">
        <f t="shared" si="6"/>
        <v>5.8099261527962822</v>
      </c>
      <c r="I45" s="119">
        <f t="shared" si="7"/>
        <v>9.830872111916289</v>
      </c>
    </row>
    <row r="46" spans="1:9">
      <c r="A46" s="30">
        <v>45047</v>
      </c>
      <c r="B46" s="118">
        <f>'Fuel prices'!BZ18</f>
        <v>2049.69</v>
      </c>
      <c r="C46" s="73">
        <f t="shared" ref="C46:C48" si="10">B46-$B$6</f>
        <v>-412.15000000000009</v>
      </c>
      <c r="D46" s="74">
        <f t="shared" ref="D46:D48" si="11">C46/$B$6</f>
        <v>-0.16741542910993407</v>
      </c>
      <c r="F46" s="119">
        <f t="shared" ref="F46:F48" si="12">$F$6+($F$6*D46)</f>
        <v>2.5310570955058003</v>
      </c>
      <c r="G46" s="119">
        <f t="shared" ref="G46:G48" si="13">$G$6+($G$6*D46)</f>
        <v>4.304462231501641</v>
      </c>
      <c r="H46" s="119">
        <f t="shared" ref="H46:H48" si="14">$H$6+($H$6*D46)</f>
        <v>5.6782267734702501</v>
      </c>
      <c r="I46" s="119">
        <f t="shared" ref="I46:I48" si="15">$I$6+($I$6*D46)</f>
        <v>9.6080259480713597</v>
      </c>
    </row>
    <row r="47" spans="1:9">
      <c r="A47" s="30">
        <v>45078</v>
      </c>
      <c r="B47" s="118">
        <f>'Fuel prices'!CA18</f>
        <v>1969.69</v>
      </c>
      <c r="C47" s="73">
        <f t="shared" si="10"/>
        <v>-492.15000000000009</v>
      </c>
      <c r="D47" s="74">
        <f t="shared" si="11"/>
        <v>-0.19991144834757746</v>
      </c>
      <c r="F47" s="119">
        <f t="shared" si="12"/>
        <v>2.4322691970233645</v>
      </c>
      <c r="G47" s="119">
        <f t="shared" si="13"/>
        <v>4.1364578120430249</v>
      </c>
      <c r="H47" s="119">
        <f t="shared" si="14"/>
        <v>5.4566039222695224</v>
      </c>
      <c r="I47" s="119">
        <f t="shared" si="15"/>
        <v>9.2330218860689559</v>
      </c>
    </row>
    <row r="48" spans="1:9">
      <c r="A48" s="30">
        <v>45108</v>
      </c>
      <c r="B48" s="118">
        <f>'Fuel prices'!CB18</f>
        <v>1981.69</v>
      </c>
      <c r="C48" s="73">
        <f t="shared" si="10"/>
        <v>-480.15000000000009</v>
      </c>
      <c r="D48" s="74">
        <f t="shared" si="11"/>
        <v>-0.19503704546193093</v>
      </c>
      <c r="F48" s="119">
        <f t="shared" si="12"/>
        <v>2.4470873817957299</v>
      </c>
      <c r="G48" s="119">
        <f t="shared" si="13"/>
        <v>4.1616584749618166</v>
      </c>
      <c r="H48" s="119">
        <f t="shared" si="14"/>
        <v>5.4898473499496312</v>
      </c>
      <c r="I48" s="119">
        <f t="shared" si="15"/>
        <v>9.2892724953693158</v>
      </c>
    </row>
    <row r="49" spans="1:9">
      <c r="A49" s="30">
        <v>45139</v>
      </c>
      <c r="B49" s="118">
        <f>'Fuel prices'!CC18</f>
        <v>2052.69</v>
      </c>
      <c r="C49" s="73">
        <f t="shared" ref="C49" si="16">B49-$B$6</f>
        <v>-409.15000000000009</v>
      </c>
      <c r="D49" s="74">
        <f t="shared" ref="D49" si="17">C49/$B$6</f>
        <v>-0.16619682838852243</v>
      </c>
      <c r="F49" s="119">
        <f t="shared" ref="F49" si="18">$F$6+($F$6*D49)</f>
        <v>2.5347616416988918</v>
      </c>
      <c r="G49" s="119">
        <f t="shared" ref="G49" si="19">$G$6+($G$6*D49)</f>
        <v>4.3107623972313389</v>
      </c>
      <c r="H49" s="119">
        <f t="shared" ref="H49" si="20">$H$6+($H$6*D49)</f>
        <v>5.6865376303902773</v>
      </c>
      <c r="I49" s="119">
        <f t="shared" ref="I49" si="21">$I$6+($I$6*D49)</f>
        <v>9.6220886003964505</v>
      </c>
    </row>
    <row r="50" spans="1:9">
      <c r="A50" s="30">
        <v>45170</v>
      </c>
      <c r="B50" s="118">
        <f>'Fuel prices'!CD18</f>
        <v>2328.69</v>
      </c>
      <c r="C50" s="73">
        <f t="shared" ref="C50:C53" si="22">B50-$B$6</f>
        <v>-133.15000000000009</v>
      </c>
      <c r="D50" s="74">
        <f t="shared" ref="D50:D53" si="23">C50/$B$6</f>
        <v>-5.408556201865275E-2</v>
      </c>
      <c r="F50" s="119">
        <f t="shared" ref="F50:F53" si="24">$F$6+($F$6*D50)</f>
        <v>2.8755798914632957</v>
      </c>
      <c r="G50" s="119">
        <f t="shared" ref="G50:G53" si="25">$G$6+($G$6*D50)</f>
        <v>4.8903776443635651</v>
      </c>
      <c r="H50" s="119">
        <f t="shared" ref="H50:H53" si="26">$H$6+($H$6*D50)</f>
        <v>6.4511364670327884</v>
      </c>
      <c r="I50" s="119">
        <f t="shared" ref="I50:I53" si="27">$I$6+($I$6*D50)</f>
        <v>10.915852614304747</v>
      </c>
    </row>
    <row r="51" spans="1:9" hidden="1">
      <c r="A51" s="30">
        <v>45200</v>
      </c>
      <c r="B51" s="118">
        <f>'Fuel prices'!CC20</f>
        <v>2950</v>
      </c>
      <c r="C51" s="73">
        <f t="shared" si="22"/>
        <v>488.15999999999985</v>
      </c>
      <c r="D51" s="74">
        <f t="shared" si="23"/>
        <v>0.19829070938809989</v>
      </c>
      <c r="F51" s="119">
        <f t="shared" si="24"/>
        <v>3.6428037565398235</v>
      </c>
      <c r="G51" s="119">
        <f t="shared" si="25"/>
        <v>6.1951629675364766</v>
      </c>
      <c r="H51" s="119">
        <f t="shared" si="26"/>
        <v>8.1723426380268407</v>
      </c>
      <c r="I51" s="119">
        <f t="shared" si="27"/>
        <v>13.828274786338671</v>
      </c>
    </row>
    <row r="52" spans="1:9" hidden="1">
      <c r="A52" s="30">
        <v>45231</v>
      </c>
      <c r="B52" s="118">
        <f>'Fuel prices'!CC21</f>
        <v>0</v>
      </c>
      <c r="C52" s="73">
        <f t="shared" si="22"/>
        <v>-2461.84</v>
      </c>
      <c r="D52" s="74">
        <f t="shared" si="23"/>
        <v>-1</v>
      </c>
      <c r="F52" s="119">
        <f t="shared" si="24"/>
        <v>0</v>
      </c>
      <c r="G52" s="119">
        <f t="shared" si="25"/>
        <v>0</v>
      </c>
      <c r="H52" s="119">
        <f t="shared" si="26"/>
        <v>0</v>
      </c>
      <c r="I52" s="119">
        <f t="shared" si="27"/>
        <v>0</v>
      </c>
    </row>
    <row r="53" spans="1:9" hidden="1">
      <c r="A53" s="30">
        <v>45261</v>
      </c>
      <c r="B53" s="118">
        <f>'Fuel prices'!CC22</f>
        <v>0</v>
      </c>
      <c r="C53" s="73">
        <f t="shared" si="22"/>
        <v>-2461.84</v>
      </c>
      <c r="D53" s="74">
        <f t="shared" si="23"/>
        <v>-1</v>
      </c>
      <c r="F53" s="119">
        <f t="shared" si="24"/>
        <v>0</v>
      </c>
      <c r="G53" s="119">
        <f t="shared" si="25"/>
        <v>0</v>
      </c>
      <c r="H53" s="119">
        <f t="shared" si="26"/>
        <v>0</v>
      </c>
      <c r="I53" s="119">
        <f t="shared" si="27"/>
        <v>0</v>
      </c>
    </row>
  </sheetData>
  <mergeCells count="1">
    <mergeCell ref="A4:I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5F269-928D-465E-BFBC-D06ACCBB09B7}">
  <dimension ref="B4:G16"/>
  <sheetViews>
    <sheetView workbookViewId="0">
      <selection activeCell="C25" sqref="C25"/>
    </sheetView>
  </sheetViews>
  <sheetFormatPr defaultRowHeight="14.4"/>
  <cols>
    <col min="2" max="2" width="44.44140625" bestFit="1" customWidth="1"/>
    <col min="3" max="3" width="32.6640625" bestFit="1" customWidth="1"/>
    <col min="4" max="4" width="10.44140625" bestFit="1" customWidth="1"/>
    <col min="5" max="5" width="9.5546875" bestFit="1" customWidth="1"/>
    <col min="6" max="6" width="13.33203125" bestFit="1" customWidth="1"/>
    <col min="7" max="7" width="9" bestFit="1" customWidth="1"/>
    <col min="8" max="8" width="11.5546875" bestFit="1" customWidth="1"/>
    <col min="9" max="9" width="10.5546875" bestFit="1" customWidth="1"/>
  </cols>
  <sheetData>
    <row r="4" spans="2:7">
      <c r="B4" s="23" t="s">
        <v>53</v>
      </c>
    </row>
    <row r="5" spans="2:7">
      <c r="B5" s="23"/>
    </row>
    <row r="6" spans="2:7" ht="28.8">
      <c r="B6" s="24" t="s">
        <v>26</v>
      </c>
      <c r="C6" s="66" t="s">
        <v>46</v>
      </c>
      <c r="D6" s="25" t="s">
        <v>27</v>
      </c>
      <c r="E6" s="25" t="s">
        <v>28</v>
      </c>
      <c r="F6" s="25" t="s">
        <v>29</v>
      </c>
      <c r="G6" s="25" t="s">
        <v>30</v>
      </c>
    </row>
    <row r="7" spans="2:7">
      <c r="B7" s="26" t="s">
        <v>54</v>
      </c>
      <c r="C7" s="27">
        <v>2088.83</v>
      </c>
      <c r="D7" s="28"/>
      <c r="E7" s="28"/>
      <c r="F7" s="28"/>
      <c r="G7" s="29"/>
    </row>
    <row r="8" spans="2:7">
      <c r="B8" s="30">
        <v>45017</v>
      </c>
      <c r="C8" s="43">
        <v>2088.83</v>
      </c>
      <c r="D8" s="38">
        <f t="shared" ref="D8" si="0">C8-$C$7</f>
        <v>0</v>
      </c>
      <c r="E8" s="39">
        <f t="shared" ref="E8" si="1">D8/$C$7</f>
        <v>0</v>
      </c>
      <c r="F8" s="34">
        <v>0.35</v>
      </c>
      <c r="G8" s="34">
        <f t="shared" ref="G8" si="2">F8*E8</f>
        <v>0</v>
      </c>
    </row>
    <row r="9" spans="2:7">
      <c r="B9" s="30">
        <v>45047</v>
      </c>
      <c r="C9" s="43">
        <f>'Fuel prices'!BZ17</f>
        <v>2016.29</v>
      </c>
      <c r="D9" s="38">
        <f t="shared" ref="D9" si="3">C9-$C$7</f>
        <v>-72.539999999999964</v>
      </c>
      <c r="E9" s="39">
        <f t="shared" ref="E9" si="4">D9/$C$7</f>
        <v>-3.4727574766735429E-2</v>
      </c>
      <c r="F9" s="34">
        <v>0.35</v>
      </c>
      <c r="G9" s="34">
        <f t="shared" ref="G9" si="5">F9*E9</f>
        <v>-1.21546511683574E-2</v>
      </c>
    </row>
    <row r="10" spans="2:7">
      <c r="B10" s="30">
        <v>45078</v>
      </c>
      <c r="C10" s="43">
        <f>'Fuel prices'!CA17</f>
        <v>1931.29</v>
      </c>
      <c r="D10" s="38">
        <f t="shared" ref="D10" si="6">C10-$C$7</f>
        <v>-157.53999999999996</v>
      </c>
      <c r="E10" s="39">
        <f t="shared" ref="E10" si="7">D10/$C$7</f>
        <v>-7.5420211314467897E-2</v>
      </c>
      <c r="F10" s="34">
        <v>0.35</v>
      </c>
      <c r="G10" s="34">
        <f t="shared" ref="G10" si="8">F10*E10</f>
        <v>-2.6397073960063761E-2</v>
      </c>
    </row>
    <row r="11" spans="2:7">
      <c r="B11" s="30">
        <v>45108</v>
      </c>
      <c r="C11" s="43">
        <f>'Fuel prices'!CB17</f>
        <v>1949.29</v>
      </c>
      <c r="D11" s="38">
        <f t="shared" ref="D11" si="9">C11-$C$7</f>
        <v>-139.53999999999996</v>
      </c>
      <c r="E11" s="39">
        <f t="shared" ref="E11" si="10">D11/$C$7</f>
        <v>-6.6802947104359842E-2</v>
      </c>
      <c r="F11" s="34">
        <v>0.35</v>
      </c>
      <c r="G11" s="34">
        <f t="shared" ref="G11" si="11">F11*E11</f>
        <v>-2.3381031486525945E-2</v>
      </c>
    </row>
    <row r="12" spans="2:7">
      <c r="B12" s="30">
        <v>45139</v>
      </c>
      <c r="C12" s="43">
        <f>'Fuel prices'!CC17</f>
        <v>2021.29</v>
      </c>
      <c r="D12" s="38">
        <f t="shared" ref="D12" si="12">C12-$C$7</f>
        <v>-67.539999999999964</v>
      </c>
      <c r="E12" s="39">
        <f t="shared" ref="E12" si="13">D12/$C$7</f>
        <v>-3.2333890263927634E-2</v>
      </c>
      <c r="F12" s="34">
        <v>0.35</v>
      </c>
      <c r="G12" s="34">
        <f t="shared" ref="G12" si="14">F12*E12</f>
        <v>-1.1316861592374671E-2</v>
      </c>
    </row>
    <row r="13" spans="2:7">
      <c r="B13" s="30">
        <v>45170</v>
      </c>
      <c r="C13" s="43">
        <f>'Fuel prices'!CD17</f>
        <v>2305.29</v>
      </c>
      <c r="D13" s="38">
        <f t="shared" ref="D13" si="15">C13-$C$7</f>
        <v>216.46000000000004</v>
      </c>
      <c r="E13" s="39">
        <f t="shared" ref="E13" si="16">D13/$C$7</f>
        <v>0.10362738949555494</v>
      </c>
      <c r="F13" s="34">
        <v>0.35</v>
      </c>
      <c r="G13" s="34">
        <f t="shared" ref="G13" si="17">F13*E13</f>
        <v>3.6269586323444229E-2</v>
      </c>
    </row>
    <row r="14" spans="2:7">
      <c r="B14" s="93"/>
      <c r="C14" s="94"/>
      <c r="D14" s="95"/>
      <c r="E14" s="96"/>
      <c r="F14" s="97"/>
      <c r="G14" s="97"/>
    </row>
    <row r="15" spans="2:7">
      <c r="B15" s="93"/>
      <c r="C15" s="94"/>
      <c r="D15" s="95"/>
      <c r="E15" s="96"/>
      <c r="F15" s="97"/>
      <c r="G15" s="97"/>
    </row>
    <row r="16" spans="2:7">
      <c r="B16" s="55" t="s">
        <v>37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C9F6-C1EF-4E87-A9F9-8ABF8ABDFE88}">
  <dimension ref="B4:G40"/>
  <sheetViews>
    <sheetView workbookViewId="0">
      <selection activeCell="B2" sqref="B2"/>
    </sheetView>
  </sheetViews>
  <sheetFormatPr defaultRowHeight="14.4"/>
  <cols>
    <col min="2" max="6" width="14.6640625" customWidth="1"/>
    <col min="7" max="7" width="15.88671875" bestFit="1" customWidth="1"/>
    <col min="8" max="8" width="13.109375" bestFit="1" customWidth="1"/>
  </cols>
  <sheetData>
    <row r="4" spans="2:7">
      <c r="B4" s="142" t="s">
        <v>63</v>
      </c>
      <c r="C4" s="142"/>
      <c r="D4" s="142"/>
      <c r="E4" s="142"/>
      <c r="F4" s="142"/>
      <c r="G4" s="142"/>
    </row>
    <row r="6" spans="2:7">
      <c r="B6" s="124" t="s">
        <v>26</v>
      </c>
      <c r="C6" s="124" t="s">
        <v>43</v>
      </c>
      <c r="D6" s="124" t="s">
        <v>27</v>
      </c>
      <c r="E6" s="124" t="s">
        <v>28</v>
      </c>
      <c r="F6" s="124" t="s">
        <v>29</v>
      </c>
      <c r="G6" s="124" t="s">
        <v>64</v>
      </c>
    </row>
    <row r="7" spans="2:7">
      <c r="B7" s="28" t="s">
        <v>65</v>
      </c>
      <c r="C7" s="125">
        <v>1480</v>
      </c>
      <c r="D7" s="28"/>
      <c r="E7" s="28"/>
      <c r="F7" s="28"/>
      <c r="G7" s="28"/>
    </row>
    <row r="8" spans="2:7">
      <c r="B8" s="62">
        <v>44256</v>
      </c>
      <c r="C8" s="125">
        <v>1412.42</v>
      </c>
      <c r="D8" s="122">
        <f t="shared" ref="D8:D33" si="0">C8-$C$7</f>
        <v>-67.579999999999927</v>
      </c>
      <c r="E8" s="123">
        <f>D8/$C$7</f>
        <v>-4.5662162162162116E-2</v>
      </c>
      <c r="F8" s="121">
        <v>0.25</v>
      </c>
      <c r="G8" s="123">
        <f t="shared" ref="G8:G33" si="1">F8*E8</f>
        <v>-1.1415540540540529E-2</v>
      </c>
    </row>
    <row r="9" spans="2:7">
      <c r="B9" s="62">
        <v>44287</v>
      </c>
      <c r="C9" s="125">
        <v>1477.62</v>
      </c>
      <c r="D9" s="122">
        <f t="shared" si="0"/>
        <v>-2.3800000000001091</v>
      </c>
      <c r="E9" s="123">
        <f t="shared" ref="E9:E33" si="2">D9/$C$7</f>
        <v>-1.6081081081081819E-3</v>
      </c>
      <c r="F9" s="121">
        <v>0.25</v>
      </c>
      <c r="G9" s="123">
        <f t="shared" si="1"/>
        <v>-4.0202702702704548E-4</v>
      </c>
    </row>
    <row r="10" spans="2:7">
      <c r="B10" s="62">
        <v>44317</v>
      </c>
      <c r="C10" s="125">
        <v>1446.62</v>
      </c>
      <c r="D10" s="122">
        <f t="shared" si="0"/>
        <v>-33.380000000000109</v>
      </c>
      <c r="E10" s="123">
        <f t="shared" si="2"/>
        <v>-2.2554054054054126E-2</v>
      </c>
      <c r="F10" s="121">
        <v>0.25</v>
      </c>
      <c r="G10" s="123">
        <f t="shared" si="1"/>
        <v>-5.6385135135135316E-3</v>
      </c>
    </row>
    <row r="11" spans="2:7">
      <c r="B11" s="62">
        <v>44348</v>
      </c>
      <c r="C11" s="125">
        <v>1466.62</v>
      </c>
      <c r="D11" s="122">
        <f t="shared" si="0"/>
        <v>-13.380000000000109</v>
      </c>
      <c r="E11" s="123">
        <f t="shared" si="2"/>
        <v>-9.0405405405406137E-3</v>
      </c>
      <c r="F11" s="121">
        <v>0.25</v>
      </c>
      <c r="G11" s="123">
        <f t="shared" si="1"/>
        <v>-2.2601351351351534E-3</v>
      </c>
    </row>
    <row r="12" spans="2:7">
      <c r="B12" s="62">
        <v>44378</v>
      </c>
      <c r="C12" s="125">
        <v>1508.62</v>
      </c>
      <c r="D12" s="122">
        <f t="shared" si="0"/>
        <v>28.619999999999891</v>
      </c>
      <c r="E12" s="123">
        <f t="shared" si="2"/>
        <v>1.9337837837837765E-2</v>
      </c>
      <c r="F12" s="121">
        <v>0.25</v>
      </c>
      <c r="G12" s="123">
        <f t="shared" si="1"/>
        <v>4.8344594594594411E-3</v>
      </c>
    </row>
    <row r="13" spans="2:7">
      <c r="B13" s="62">
        <v>44409</v>
      </c>
      <c r="C13" s="125">
        <v>1564.2</v>
      </c>
      <c r="D13" s="122">
        <f t="shared" si="0"/>
        <v>84.200000000000045</v>
      </c>
      <c r="E13" s="123">
        <f t="shared" si="2"/>
        <v>5.6891891891891921E-2</v>
      </c>
      <c r="F13" s="121">
        <v>0.25</v>
      </c>
      <c r="G13" s="123">
        <f t="shared" si="1"/>
        <v>1.422297297297298E-2</v>
      </c>
    </row>
    <row r="14" spans="2:7">
      <c r="B14" s="62">
        <v>44440</v>
      </c>
      <c r="C14" s="125">
        <v>1548.98</v>
      </c>
      <c r="D14" s="122">
        <f t="shared" si="0"/>
        <v>68.980000000000018</v>
      </c>
      <c r="E14" s="123">
        <f t="shared" si="2"/>
        <v>4.6608108108108122E-2</v>
      </c>
      <c r="F14" s="121">
        <v>0.25</v>
      </c>
      <c r="G14" s="123">
        <f t="shared" si="1"/>
        <v>1.165202702702703E-2</v>
      </c>
    </row>
    <row r="15" spans="2:7">
      <c r="B15" s="62">
        <v>44470</v>
      </c>
      <c r="C15" s="125">
        <v>1571.78</v>
      </c>
      <c r="D15" s="122">
        <f t="shared" si="0"/>
        <v>91.779999999999973</v>
      </c>
      <c r="E15" s="123">
        <f t="shared" si="2"/>
        <v>6.2013513513513495E-2</v>
      </c>
      <c r="F15" s="121">
        <v>0.25</v>
      </c>
      <c r="G15" s="123">
        <f t="shared" si="1"/>
        <v>1.5503378378378374E-2</v>
      </c>
    </row>
    <row r="16" spans="2:7">
      <c r="B16" s="62">
        <v>44501</v>
      </c>
      <c r="C16" s="125">
        <v>1719.98</v>
      </c>
      <c r="D16" s="122">
        <f t="shared" si="0"/>
        <v>239.98000000000002</v>
      </c>
      <c r="E16" s="123">
        <f t="shared" si="2"/>
        <v>0.16214864864864867</v>
      </c>
      <c r="F16" s="121">
        <v>0.25</v>
      </c>
      <c r="G16" s="123">
        <f t="shared" si="1"/>
        <v>4.0537162162162167E-2</v>
      </c>
    </row>
    <row r="17" spans="2:7">
      <c r="B17" s="62">
        <v>44531</v>
      </c>
      <c r="C17" s="125">
        <v>1792.48</v>
      </c>
      <c r="D17" s="122">
        <f t="shared" si="0"/>
        <v>312.48</v>
      </c>
      <c r="E17" s="123">
        <f t="shared" si="2"/>
        <v>0.21113513513513515</v>
      </c>
      <c r="F17" s="121">
        <v>0.25</v>
      </c>
      <c r="G17" s="123">
        <f t="shared" si="1"/>
        <v>5.2783783783783789E-2</v>
      </c>
    </row>
    <row r="18" spans="2:7">
      <c r="B18" s="62">
        <v>44562</v>
      </c>
      <c r="C18" s="125">
        <v>1724.68</v>
      </c>
      <c r="D18" s="122">
        <f t="shared" si="0"/>
        <v>244.68000000000006</v>
      </c>
      <c r="E18" s="123">
        <f t="shared" si="2"/>
        <v>0.16532432432432437</v>
      </c>
      <c r="F18" s="121">
        <v>0.25</v>
      </c>
      <c r="G18" s="123">
        <f t="shared" si="1"/>
        <v>4.1331081081081092E-2</v>
      </c>
    </row>
    <row r="19" spans="2:7">
      <c r="B19" s="62">
        <v>44593</v>
      </c>
      <c r="C19" s="125">
        <v>1804.52</v>
      </c>
      <c r="D19" s="122">
        <f t="shared" si="0"/>
        <v>324.52</v>
      </c>
      <c r="E19" s="123">
        <f t="shared" si="2"/>
        <v>0.21927027027027027</v>
      </c>
      <c r="F19" s="121">
        <v>0.25</v>
      </c>
      <c r="G19" s="123">
        <f t="shared" si="1"/>
        <v>5.4817567567567567E-2</v>
      </c>
    </row>
    <row r="20" spans="2:7">
      <c r="B20" s="62">
        <v>44621</v>
      </c>
      <c r="C20" s="125">
        <v>1948.88</v>
      </c>
      <c r="D20" s="122">
        <f t="shared" si="0"/>
        <v>468.88000000000011</v>
      </c>
      <c r="E20" s="123">
        <f t="shared" si="2"/>
        <v>0.31681081081081086</v>
      </c>
      <c r="F20" s="121">
        <v>0.25</v>
      </c>
      <c r="G20" s="123">
        <f t="shared" si="1"/>
        <v>7.9202702702702715E-2</v>
      </c>
    </row>
    <row r="21" spans="2:7">
      <c r="B21" s="62">
        <v>44652</v>
      </c>
      <c r="C21" s="125">
        <v>2101.44</v>
      </c>
      <c r="D21" s="122">
        <f t="shared" si="0"/>
        <v>621.44000000000005</v>
      </c>
      <c r="E21" s="123">
        <f t="shared" si="2"/>
        <v>0.41989189189189191</v>
      </c>
      <c r="F21" s="121">
        <v>0.25</v>
      </c>
      <c r="G21" s="123">
        <f t="shared" si="1"/>
        <v>0.10497297297297298</v>
      </c>
    </row>
    <row r="22" spans="2:7">
      <c r="B22" s="62">
        <v>44682</v>
      </c>
      <c r="C22" s="125">
        <v>2199.44</v>
      </c>
      <c r="D22" s="122">
        <f t="shared" si="0"/>
        <v>719.44</v>
      </c>
      <c r="E22" s="123">
        <f t="shared" si="2"/>
        <v>0.48610810810810817</v>
      </c>
      <c r="F22" s="121">
        <v>0.25</v>
      </c>
      <c r="G22" s="123">
        <f t="shared" si="1"/>
        <v>0.12152702702702704</v>
      </c>
    </row>
    <row r="23" spans="2:7">
      <c r="B23" s="62">
        <v>44713</v>
      </c>
      <c r="C23" s="125">
        <v>2309.44</v>
      </c>
      <c r="D23" s="122">
        <f t="shared" si="0"/>
        <v>829.44</v>
      </c>
      <c r="E23" s="123">
        <f t="shared" si="2"/>
        <v>0.56043243243243246</v>
      </c>
      <c r="F23" s="121">
        <v>0.25</v>
      </c>
      <c r="G23" s="123">
        <f t="shared" si="1"/>
        <v>0.14010810810810811</v>
      </c>
    </row>
    <row r="24" spans="2:7">
      <c r="B24" s="62">
        <v>44743</v>
      </c>
      <c r="C24" s="125">
        <v>2540.44</v>
      </c>
      <c r="D24" s="122">
        <f t="shared" si="0"/>
        <v>1060.44</v>
      </c>
      <c r="E24" s="123">
        <f t="shared" si="2"/>
        <v>0.71651351351351356</v>
      </c>
      <c r="F24" s="121">
        <v>0.25</v>
      </c>
      <c r="G24" s="123">
        <f t="shared" si="1"/>
        <v>0.17912837837837839</v>
      </c>
    </row>
    <row r="25" spans="2:7">
      <c r="B25" s="62">
        <v>44774</v>
      </c>
      <c r="C25" s="125">
        <v>2452.44</v>
      </c>
      <c r="D25" s="122">
        <f t="shared" si="0"/>
        <v>972.44</v>
      </c>
      <c r="E25" s="123">
        <f t="shared" si="2"/>
        <v>0.65705405405405404</v>
      </c>
      <c r="F25" s="121">
        <v>0.25</v>
      </c>
      <c r="G25" s="123">
        <f t="shared" si="1"/>
        <v>0.16426351351351351</v>
      </c>
    </row>
    <row r="26" spans="2:7">
      <c r="B26" s="62">
        <v>44805</v>
      </c>
      <c r="C26" s="125">
        <v>2396.1</v>
      </c>
      <c r="D26" s="122">
        <f t="shared" si="0"/>
        <v>916.09999999999991</v>
      </c>
      <c r="E26" s="123">
        <f t="shared" si="2"/>
        <v>0.61898648648648646</v>
      </c>
      <c r="F26" s="121">
        <v>0.25</v>
      </c>
      <c r="G26" s="123">
        <f t="shared" si="1"/>
        <v>0.15474662162162162</v>
      </c>
    </row>
    <row r="27" spans="2:7">
      <c r="B27" s="62">
        <v>44835</v>
      </c>
      <c r="C27" s="125">
        <v>2406.1</v>
      </c>
      <c r="D27" s="122">
        <f t="shared" si="0"/>
        <v>926.09999999999991</v>
      </c>
      <c r="E27" s="123">
        <f t="shared" si="2"/>
        <v>0.62574324324324315</v>
      </c>
      <c r="F27" s="121">
        <v>0.25</v>
      </c>
      <c r="G27" s="123">
        <f t="shared" si="1"/>
        <v>0.15643581081081079</v>
      </c>
    </row>
    <row r="28" spans="2:7">
      <c r="B28" s="62">
        <v>44866</v>
      </c>
      <c r="C28" s="125">
        <v>2548.96</v>
      </c>
      <c r="D28" s="122">
        <f t="shared" si="0"/>
        <v>1068.96</v>
      </c>
      <c r="E28" s="123">
        <f t="shared" si="2"/>
        <v>0.72227027027027024</v>
      </c>
      <c r="F28" s="121">
        <v>0.25</v>
      </c>
      <c r="G28" s="123">
        <f t="shared" si="1"/>
        <v>0.18056756756756756</v>
      </c>
    </row>
    <row r="29" spans="2:7">
      <c r="B29" s="62">
        <v>44896</v>
      </c>
      <c r="C29" s="125">
        <v>2391.77</v>
      </c>
      <c r="D29" s="122">
        <f t="shared" si="0"/>
        <v>911.77</v>
      </c>
      <c r="E29" s="123">
        <f t="shared" si="2"/>
        <v>0.61606081081081077</v>
      </c>
      <c r="F29" s="121">
        <v>0.25</v>
      </c>
      <c r="G29" s="123">
        <f t="shared" si="1"/>
        <v>0.15401520270270269</v>
      </c>
    </row>
    <row r="30" spans="2:7">
      <c r="B30" s="62">
        <v>44927</v>
      </c>
      <c r="C30" s="125">
        <v>2122.87</v>
      </c>
      <c r="D30" s="122">
        <f t="shared" si="0"/>
        <v>642.86999999999989</v>
      </c>
      <c r="E30" s="123">
        <f t="shared" si="2"/>
        <v>0.43437162162162157</v>
      </c>
      <c r="F30" s="121">
        <v>0.25</v>
      </c>
      <c r="G30" s="123">
        <f t="shared" si="1"/>
        <v>0.10859290540540539</v>
      </c>
    </row>
    <row r="31" spans="2:7">
      <c r="B31" s="62">
        <v>44958</v>
      </c>
      <c r="C31" s="125">
        <v>2132.0300000000002</v>
      </c>
      <c r="D31" s="122">
        <f t="shared" si="0"/>
        <v>652.0300000000002</v>
      </c>
      <c r="E31" s="123">
        <f t="shared" si="2"/>
        <v>0.44056081081081094</v>
      </c>
      <c r="F31" s="121">
        <v>0.25</v>
      </c>
      <c r="G31" s="123">
        <f t="shared" si="1"/>
        <v>0.11014020270270274</v>
      </c>
    </row>
    <row r="32" spans="2:7">
      <c r="B32" s="62">
        <v>44986</v>
      </c>
      <c r="C32" s="125">
        <v>2162.41</v>
      </c>
      <c r="D32" s="122">
        <f t="shared" si="0"/>
        <v>682.40999999999985</v>
      </c>
      <c r="E32" s="123">
        <f t="shared" si="2"/>
        <v>0.46108783783783774</v>
      </c>
      <c r="F32" s="121">
        <v>0.25</v>
      </c>
      <c r="G32" s="123">
        <f t="shared" si="1"/>
        <v>0.11527195945945944</v>
      </c>
    </row>
    <row r="33" spans="2:7">
      <c r="B33" s="62">
        <v>45017</v>
      </c>
      <c r="C33" s="125">
        <v>2088.83</v>
      </c>
      <c r="D33" s="122">
        <f t="shared" si="0"/>
        <v>608.82999999999993</v>
      </c>
      <c r="E33" s="123">
        <f t="shared" si="2"/>
        <v>0.41137162162162155</v>
      </c>
      <c r="F33" s="121">
        <v>0.25</v>
      </c>
      <c r="G33" s="123">
        <f t="shared" si="1"/>
        <v>0.10284290540540539</v>
      </c>
    </row>
    <row r="34" spans="2:7">
      <c r="B34" s="62">
        <v>45047</v>
      </c>
      <c r="C34" s="125">
        <f>'Fuel prices'!BZ17</f>
        <v>2016.29</v>
      </c>
      <c r="D34" s="122">
        <f t="shared" ref="D34:D40" si="3">C34-$C$7</f>
        <v>536.29</v>
      </c>
      <c r="E34" s="123">
        <f t="shared" ref="E34:E40" si="4">D34/$C$7</f>
        <v>0.36235810810810809</v>
      </c>
      <c r="F34" s="121">
        <v>0.25</v>
      </c>
      <c r="G34" s="123">
        <f t="shared" ref="G34:G40" si="5">F34*E34</f>
        <v>9.0589527027027023E-2</v>
      </c>
    </row>
    <row r="35" spans="2:7">
      <c r="B35" s="62">
        <v>45078</v>
      </c>
      <c r="C35" s="125">
        <f>'Fuel prices'!CA17</f>
        <v>1931.29</v>
      </c>
      <c r="D35" s="122">
        <f t="shared" si="3"/>
        <v>451.28999999999996</v>
      </c>
      <c r="E35" s="123">
        <f t="shared" si="4"/>
        <v>0.30492567567567563</v>
      </c>
      <c r="F35" s="121">
        <v>0.25</v>
      </c>
      <c r="G35" s="123">
        <f t="shared" si="5"/>
        <v>7.6231418918918908E-2</v>
      </c>
    </row>
    <row r="36" spans="2:7">
      <c r="B36" s="62">
        <v>45108</v>
      </c>
      <c r="C36" s="125">
        <f>'Fuel prices'!CB17</f>
        <v>1949.29</v>
      </c>
      <c r="D36" s="122">
        <f t="shared" si="3"/>
        <v>469.28999999999996</v>
      </c>
      <c r="E36" s="123">
        <f t="shared" si="4"/>
        <v>0.31708783783783784</v>
      </c>
      <c r="F36" s="121">
        <v>0.25</v>
      </c>
      <c r="G36" s="123">
        <f t="shared" si="5"/>
        <v>7.927195945945946E-2</v>
      </c>
    </row>
    <row r="37" spans="2:7">
      <c r="B37" s="62">
        <v>45139</v>
      </c>
      <c r="C37" s="125">
        <f>'Fuel prices'!CC17</f>
        <v>2021.29</v>
      </c>
      <c r="D37" s="122">
        <f t="shared" si="3"/>
        <v>541.29</v>
      </c>
      <c r="E37" s="123">
        <f t="shared" si="4"/>
        <v>0.36573648648648649</v>
      </c>
      <c r="F37" s="121">
        <v>0.25</v>
      </c>
      <c r="G37" s="123">
        <f t="shared" si="5"/>
        <v>9.1434121621621622E-2</v>
      </c>
    </row>
    <row r="38" spans="2:7">
      <c r="B38" s="62">
        <v>45170</v>
      </c>
      <c r="C38" s="125">
        <f>'Fuel prices'!CD17</f>
        <v>2305.29</v>
      </c>
      <c r="D38" s="122">
        <f t="shared" si="3"/>
        <v>825.29</v>
      </c>
      <c r="E38" s="123">
        <f t="shared" si="4"/>
        <v>0.55762837837837831</v>
      </c>
      <c r="F38" s="121">
        <v>0.25</v>
      </c>
      <c r="G38" s="123">
        <f t="shared" si="5"/>
        <v>0.13940709459459458</v>
      </c>
    </row>
    <row r="39" spans="2:7" hidden="1">
      <c r="B39" s="62">
        <v>45200</v>
      </c>
      <c r="C39" s="125">
        <v>2094.83</v>
      </c>
      <c r="D39" s="122">
        <f t="shared" si="3"/>
        <v>614.82999999999993</v>
      </c>
      <c r="E39" s="123">
        <f t="shared" si="4"/>
        <v>0.41542567567567562</v>
      </c>
      <c r="F39" s="121">
        <v>0.25</v>
      </c>
      <c r="G39" s="123">
        <f t="shared" si="5"/>
        <v>0.10385641891891891</v>
      </c>
    </row>
    <row r="40" spans="2:7" hidden="1">
      <c r="B40" s="62">
        <v>45231</v>
      </c>
      <c r="C40" s="125">
        <v>2095.83</v>
      </c>
      <c r="D40" s="122">
        <f t="shared" si="3"/>
        <v>615.82999999999993</v>
      </c>
      <c r="E40" s="123">
        <f t="shared" si="4"/>
        <v>0.41610135135135129</v>
      </c>
      <c r="F40" s="121">
        <v>0.25</v>
      </c>
      <c r="G40" s="123">
        <f t="shared" si="5"/>
        <v>0.10402533783783782</v>
      </c>
    </row>
  </sheetData>
  <mergeCells count="1">
    <mergeCell ref="B4:G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1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 sqref="A1:CD3"/>
    </sheetView>
  </sheetViews>
  <sheetFormatPr defaultRowHeight="14.4"/>
  <cols>
    <col min="1" max="1" width="26.44140625" bestFit="1" customWidth="1"/>
    <col min="2" max="30" width="9.44140625" hidden="1" customWidth="1"/>
    <col min="31" max="31" width="9.109375" hidden="1" customWidth="1"/>
    <col min="32" max="32" width="8.5546875" hidden="1" customWidth="1"/>
    <col min="33" max="34" width="9.33203125" hidden="1" customWidth="1"/>
    <col min="35" max="35" width="9" hidden="1" customWidth="1"/>
    <col min="36" max="36" width="9.109375" hidden="1" customWidth="1"/>
    <col min="37" max="37" width="9.33203125" hidden="1" customWidth="1"/>
    <col min="38" max="38" width="9.109375" hidden="1" customWidth="1"/>
    <col min="39" max="39" width="9" hidden="1" customWidth="1"/>
    <col min="40" max="40" width="9.33203125" hidden="1" customWidth="1"/>
    <col min="41" max="41" width="9" hidden="1" customWidth="1"/>
    <col min="42" max="42" width="9.44140625" hidden="1" customWidth="1"/>
    <col min="43" max="43" width="9.5546875" hidden="1" customWidth="1"/>
    <col min="44" max="44" width="8.5546875" hidden="1" customWidth="1"/>
    <col min="45" max="46" width="9.33203125" hidden="1" customWidth="1"/>
    <col min="47" max="47" width="9" hidden="1" customWidth="1"/>
    <col min="48" max="48" width="0" hidden="1" customWidth="1"/>
    <col min="49" max="49" width="9.33203125" hidden="1" customWidth="1"/>
    <col min="50" max="50" width="0" hidden="1" customWidth="1"/>
    <col min="51" max="51" width="9" hidden="1" customWidth="1"/>
    <col min="52" max="52" width="9.33203125" hidden="1" customWidth="1"/>
    <col min="53" max="53" width="9" hidden="1" customWidth="1"/>
    <col min="54" max="54" width="0" hidden="1" customWidth="1"/>
    <col min="55" max="55" width="9.5546875" hidden="1" customWidth="1"/>
    <col min="56" max="72" width="0" hidden="1" customWidth="1"/>
  </cols>
  <sheetData>
    <row r="1" spans="1:82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</row>
    <row r="2" spans="1:8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</row>
    <row r="3" spans="1:82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</row>
    <row r="5" spans="1:82">
      <c r="A5" s="1"/>
      <c r="B5" s="2">
        <v>42739</v>
      </c>
      <c r="C5" s="2">
        <v>42767</v>
      </c>
      <c r="D5" s="2">
        <v>42795</v>
      </c>
      <c r="E5" s="2">
        <v>42830</v>
      </c>
      <c r="F5" s="2">
        <v>42858</v>
      </c>
      <c r="G5" s="2">
        <v>42893</v>
      </c>
      <c r="H5" s="2">
        <v>42921</v>
      </c>
      <c r="I5" s="2">
        <v>42949</v>
      </c>
      <c r="J5" s="2">
        <v>42984</v>
      </c>
      <c r="K5" s="2">
        <v>43012</v>
      </c>
      <c r="L5" s="2">
        <v>43040</v>
      </c>
      <c r="M5" s="2">
        <v>43075</v>
      </c>
      <c r="N5" s="2">
        <v>42738</v>
      </c>
      <c r="O5" s="2">
        <v>43138</v>
      </c>
      <c r="P5" s="2">
        <v>43166</v>
      </c>
      <c r="Q5" s="2">
        <v>43194</v>
      </c>
      <c r="R5" s="2">
        <v>43222</v>
      </c>
      <c r="S5" s="2">
        <v>43257</v>
      </c>
      <c r="T5" s="2">
        <v>43285</v>
      </c>
      <c r="U5" s="2">
        <v>43313</v>
      </c>
      <c r="V5" s="2">
        <v>43348</v>
      </c>
      <c r="W5" s="2">
        <v>43376</v>
      </c>
      <c r="X5" s="2">
        <v>43411</v>
      </c>
      <c r="Y5" s="2">
        <v>43439</v>
      </c>
      <c r="Z5" s="2">
        <v>43467</v>
      </c>
      <c r="AA5" s="2">
        <v>43502</v>
      </c>
      <c r="AB5" s="2">
        <v>43530</v>
      </c>
      <c r="AC5" s="2">
        <v>43558</v>
      </c>
      <c r="AD5" s="2">
        <v>43586</v>
      </c>
      <c r="AE5" s="2">
        <v>43621</v>
      </c>
      <c r="AF5" s="2">
        <v>43649</v>
      </c>
      <c r="AG5" s="2">
        <v>43684</v>
      </c>
      <c r="AH5" s="2">
        <v>43712</v>
      </c>
      <c r="AI5" s="2">
        <v>43740</v>
      </c>
      <c r="AJ5" s="2">
        <v>43775</v>
      </c>
      <c r="AK5" s="2">
        <v>43803</v>
      </c>
      <c r="AL5" s="2">
        <v>43831</v>
      </c>
      <c r="AM5" s="2">
        <v>43866</v>
      </c>
      <c r="AN5" s="2">
        <v>43894</v>
      </c>
      <c r="AO5" s="2">
        <v>43922</v>
      </c>
      <c r="AP5" s="2">
        <v>43957</v>
      </c>
      <c r="AQ5" s="2">
        <v>43985</v>
      </c>
      <c r="AR5" s="2">
        <v>44013</v>
      </c>
      <c r="AS5" s="2">
        <v>44048</v>
      </c>
      <c r="AT5" s="2">
        <v>44076</v>
      </c>
      <c r="AU5" s="2">
        <v>44111</v>
      </c>
      <c r="AV5" s="2">
        <v>44136</v>
      </c>
      <c r="AW5" s="2">
        <v>44167</v>
      </c>
      <c r="AX5" s="2">
        <v>44202</v>
      </c>
      <c r="AY5" s="2">
        <v>44230</v>
      </c>
      <c r="AZ5" s="2">
        <v>44258</v>
      </c>
      <c r="BA5" s="2">
        <v>44293</v>
      </c>
      <c r="BB5" s="2">
        <v>44321</v>
      </c>
      <c r="BC5" s="2">
        <v>44349</v>
      </c>
      <c r="BD5" s="2">
        <v>44384</v>
      </c>
      <c r="BE5" s="2">
        <v>44412</v>
      </c>
      <c r="BF5" s="2">
        <v>44440</v>
      </c>
      <c r="BG5" s="2">
        <v>44475</v>
      </c>
      <c r="BH5" s="2">
        <v>44503</v>
      </c>
      <c r="BI5" s="2">
        <v>44531</v>
      </c>
      <c r="BJ5" s="2">
        <v>44562</v>
      </c>
      <c r="BK5" s="2">
        <v>44594</v>
      </c>
      <c r="BL5" s="2">
        <v>44622</v>
      </c>
      <c r="BM5" s="2">
        <v>44657</v>
      </c>
      <c r="BN5" s="2">
        <v>44685</v>
      </c>
      <c r="BO5" s="2">
        <v>44713</v>
      </c>
      <c r="BP5" s="2">
        <v>44748</v>
      </c>
      <c r="BQ5" s="2">
        <v>44776</v>
      </c>
      <c r="BR5" s="2">
        <v>44811</v>
      </c>
      <c r="BS5" s="2">
        <v>44839</v>
      </c>
      <c r="BT5" s="2">
        <v>44867</v>
      </c>
      <c r="BU5" s="2">
        <v>44902</v>
      </c>
      <c r="BV5" s="2">
        <v>44930</v>
      </c>
      <c r="BW5" s="2">
        <v>44958</v>
      </c>
      <c r="BX5" s="2">
        <v>44986</v>
      </c>
      <c r="BY5" s="2">
        <v>45021</v>
      </c>
      <c r="BZ5" s="2">
        <v>45049</v>
      </c>
      <c r="CA5" s="2">
        <v>45084</v>
      </c>
      <c r="CB5" s="2">
        <v>45112</v>
      </c>
      <c r="CC5" s="2">
        <v>45140</v>
      </c>
      <c r="CD5" s="2">
        <v>45175</v>
      </c>
    </row>
    <row r="6" spans="1:82">
      <c r="A6" s="13" t="s">
        <v>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5"/>
      <c r="T6" s="15"/>
      <c r="X6" s="15"/>
      <c r="Y6" s="15"/>
      <c r="Z6" s="15"/>
      <c r="AF6" s="16"/>
      <c r="AI6" s="15"/>
      <c r="AJ6" s="15"/>
      <c r="AK6" s="15"/>
      <c r="AL6" s="15"/>
      <c r="AM6" s="15"/>
      <c r="AN6" s="15"/>
      <c r="AO6" s="15"/>
    </row>
    <row r="7" spans="1:82">
      <c r="A7" s="5" t="s">
        <v>1</v>
      </c>
      <c r="B7" s="6">
        <v>1285</v>
      </c>
      <c r="C7" s="7">
        <v>1314</v>
      </c>
      <c r="D7" s="7">
        <v>1306</v>
      </c>
      <c r="E7" s="7">
        <v>1281</v>
      </c>
      <c r="F7" s="7">
        <v>1330</v>
      </c>
      <c r="G7" s="7">
        <v>1305</v>
      </c>
      <c r="H7" s="7">
        <v>1237</v>
      </c>
      <c r="I7" s="7">
        <v>1256</v>
      </c>
      <c r="J7" s="7">
        <v>1323</v>
      </c>
      <c r="K7" s="10">
        <v>1352</v>
      </c>
      <c r="L7" s="7">
        <v>1356</v>
      </c>
      <c r="M7" s="7">
        <v>1427</v>
      </c>
      <c r="N7" s="7">
        <v>1393</v>
      </c>
      <c r="O7" s="7">
        <v>1363</v>
      </c>
      <c r="P7" s="7">
        <v>1327</v>
      </c>
      <c r="Q7" s="7">
        <v>1389</v>
      </c>
      <c r="R7" s="7">
        <v>1438</v>
      </c>
      <c r="S7" s="17" t="s">
        <v>10</v>
      </c>
      <c r="T7" s="17">
        <v>1543</v>
      </c>
      <c r="U7" s="17">
        <v>1544</v>
      </c>
      <c r="V7" s="17">
        <v>1549</v>
      </c>
      <c r="W7" s="17">
        <v>1649</v>
      </c>
      <c r="X7" s="17">
        <v>1649</v>
      </c>
      <c r="Y7" s="17">
        <v>1465</v>
      </c>
      <c r="Z7" s="17">
        <v>1342</v>
      </c>
      <c r="AA7" s="17">
        <v>1349</v>
      </c>
      <c r="AB7" s="17">
        <v>1423</v>
      </c>
      <c r="AC7" s="17">
        <v>1549</v>
      </c>
      <c r="AD7" s="17">
        <v>1603</v>
      </c>
      <c r="AE7" s="17">
        <v>1612</v>
      </c>
      <c r="AF7" s="17">
        <v>1517</v>
      </c>
      <c r="AG7" s="17">
        <v>1528</v>
      </c>
      <c r="AH7" s="17">
        <v>1539</v>
      </c>
      <c r="AI7" s="17">
        <v>1557</v>
      </c>
      <c r="AJ7" s="17">
        <v>1544</v>
      </c>
      <c r="AK7" s="17">
        <v>1566</v>
      </c>
      <c r="AL7" s="17">
        <v>1552</v>
      </c>
      <c r="AM7" s="17">
        <v>1539</v>
      </c>
      <c r="AN7" s="17">
        <v>1520</v>
      </c>
      <c r="AO7" s="19">
        <v>1326</v>
      </c>
      <c r="AP7" s="78">
        <v>1152</v>
      </c>
      <c r="AQ7" s="78">
        <v>1270</v>
      </c>
      <c r="AR7" s="78">
        <v>1442</v>
      </c>
      <c r="AS7" s="78">
        <v>1447</v>
      </c>
      <c r="AT7" s="78">
        <v>1448</v>
      </c>
      <c r="AU7" s="82">
        <v>1416</v>
      </c>
      <c r="AV7" s="87">
        <v>1389</v>
      </c>
      <c r="AW7" s="87">
        <v>1376</v>
      </c>
      <c r="AX7" s="78">
        <v>1416</v>
      </c>
      <c r="AY7" s="78">
        <v>1497</v>
      </c>
      <c r="AZ7" s="78">
        <v>1562</v>
      </c>
      <c r="BA7" s="78">
        <v>1660</v>
      </c>
      <c r="BB7" s="78">
        <v>1651</v>
      </c>
      <c r="BC7" s="78">
        <v>1641</v>
      </c>
      <c r="BD7" s="78">
        <v>1667</v>
      </c>
      <c r="BE7" s="78">
        <v>1758</v>
      </c>
      <c r="BF7" s="78">
        <v>1762</v>
      </c>
      <c r="BG7" s="78">
        <v>1761</v>
      </c>
      <c r="BH7" s="78">
        <v>1882</v>
      </c>
      <c r="BI7" s="78">
        <v>1957</v>
      </c>
      <c r="BJ7" s="78">
        <v>1889</v>
      </c>
      <c r="BK7" s="78">
        <v>1942</v>
      </c>
      <c r="BL7" s="78">
        <v>2088</v>
      </c>
      <c r="BM7" s="78">
        <v>2124</v>
      </c>
      <c r="BN7" s="78">
        <v>2109</v>
      </c>
      <c r="BO7" s="78">
        <v>2352</v>
      </c>
      <c r="BP7" s="78">
        <v>2609</v>
      </c>
      <c r="BQ7" s="78">
        <v>2477</v>
      </c>
      <c r="BR7" s="78">
        <v>2273</v>
      </c>
      <c r="BS7" s="78">
        <v>2171</v>
      </c>
      <c r="BT7" s="78">
        <v>2222</v>
      </c>
      <c r="BU7" s="78">
        <v>2281</v>
      </c>
      <c r="BV7" s="78">
        <v>2075</v>
      </c>
      <c r="BW7" s="78">
        <v>2103</v>
      </c>
      <c r="BX7" s="78">
        <v>2230</v>
      </c>
      <c r="BY7" s="78">
        <v>2225</v>
      </c>
      <c r="BZ7" s="78">
        <v>2262</v>
      </c>
      <c r="CA7" s="78">
        <v>2191</v>
      </c>
      <c r="CB7" s="78">
        <v>2174</v>
      </c>
      <c r="CC7" s="78">
        <v>2211</v>
      </c>
      <c r="CD7" s="78">
        <v>2382</v>
      </c>
    </row>
    <row r="8" spans="1:82">
      <c r="A8" s="3" t="s">
        <v>2</v>
      </c>
      <c r="B8" s="8">
        <v>1285</v>
      </c>
      <c r="C8" s="4">
        <v>1314</v>
      </c>
      <c r="D8" s="4">
        <v>1306</v>
      </c>
      <c r="E8" s="4">
        <v>1281</v>
      </c>
      <c r="F8" s="4">
        <v>1330</v>
      </c>
      <c r="G8" s="4">
        <v>1305</v>
      </c>
      <c r="H8" s="4">
        <v>1237</v>
      </c>
      <c r="I8" s="4">
        <v>1256</v>
      </c>
      <c r="J8" s="4">
        <v>1323</v>
      </c>
      <c r="K8" s="11">
        <v>1352</v>
      </c>
      <c r="L8" s="4">
        <v>1356</v>
      </c>
      <c r="M8" s="4">
        <v>1427</v>
      </c>
      <c r="N8" s="4">
        <v>1393</v>
      </c>
      <c r="O8" s="4">
        <v>1363</v>
      </c>
      <c r="P8" s="4">
        <v>1327</v>
      </c>
      <c r="Q8" s="4">
        <v>1389</v>
      </c>
      <c r="R8" s="4">
        <v>1438</v>
      </c>
      <c r="S8" s="18" t="s">
        <v>10</v>
      </c>
      <c r="T8" s="18">
        <v>1543</v>
      </c>
      <c r="U8" s="18">
        <v>1544</v>
      </c>
      <c r="V8" s="18">
        <v>1549</v>
      </c>
      <c r="W8" s="18">
        <v>1649</v>
      </c>
      <c r="X8" s="18">
        <v>1649</v>
      </c>
      <c r="Y8" s="18">
        <v>1465</v>
      </c>
      <c r="Z8" s="18">
        <v>1342</v>
      </c>
      <c r="AA8" s="18">
        <v>1349</v>
      </c>
      <c r="AB8" s="18">
        <v>1423</v>
      </c>
      <c r="AC8" s="18">
        <v>1549</v>
      </c>
      <c r="AD8" s="18">
        <v>1603</v>
      </c>
      <c r="AE8" s="18">
        <v>1612</v>
      </c>
      <c r="AF8" s="18">
        <v>1517</v>
      </c>
      <c r="AG8" s="18">
        <v>1528</v>
      </c>
      <c r="AH8" s="18">
        <v>1539</v>
      </c>
      <c r="AI8" s="18">
        <v>1557</v>
      </c>
      <c r="AJ8" s="18">
        <v>1544</v>
      </c>
      <c r="AK8" s="18">
        <v>1566</v>
      </c>
      <c r="AL8" s="18">
        <v>1552</v>
      </c>
      <c r="AM8" s="18">
        <v>1539</v>
      </c>
      <c r="AN8" s="18">
        <v>1520</v>
      </c>
      <c r="AO8" s="20">
        <v>1326</v>
      </c>
      <c r="AP8" s="79">
        <v>1152</v>
      </c>
      <c r="AQ8" s="79">
        <v>1270</v>
      </c>
      <c r="AR8" s="79">
        <v>1442</v>
      </c>
      <c r="AS8" s="79">
        <v>1447</v>
      </c>
      <c r="AT8" s="79">
        <v>1448</v>
      </c>
      <c r="AU8" s="81">
        <v>1416</v>
      </c>
      <c r="AV8" s="88">
        <v>1389</v>
      </c>
      <c r="AW8" s="88">
        <v>1376</v>
      </c>
      <c r="AX8" s="79">
        <v>1416</v>
      </c>
      <c r="AY8" s="79">
        <v>1497</v>
      </c>
      <c r="AZ8" s="78">
        <v>1562</v>
      </c>
      <c r="BA8" s="78">
        <v>1600</v>
      </c>
      <c r="BB8" s="78">
        <v>1651</v>
      </c>
      <c r="BC8" s="78">
        <v>1641</v>
      </c>
      <c r="BD8" s="78">
        <v>1667</v>
      </c>
      <c r="BE8" s="78">
        <v>1758</v>
      </c>
      <c r="BF8" s="78">
        <v>1762</v>
      </c>
      <c r="BG8" s="78">
        <v>1761</v>
      </c>
      <c r="BH8" s="78">
        <v>1882</v>
      </c>
      <c r="BI8" s="78">
        <v>1957</v>
      </c>
      <c r="BJ8" s="78">
        <v>1889</v>
      </c>
      <c r="BK8" s="78">
        <v>1942</v>
      </c>
      <c r="BL8" s="78">
        <v>2088</v>
      </c>
      <c r="BM8" s="78">
        <v>2124</v>
      </c>
      <c r="BN8" s="78">
        <v>2109</v>
      </c>
      <c r="BO8" s="78">
        <v>2352</v>
      </c>
      <c r="BP8" s="78">
        <v>2609</v>
      </c>
      <c r="BQ8" s="78">
        <v>2477</v>
      </c>
      <c r="BR8" s="78">
        <v>2273</v>
      </c>
      <c r="BS8" s="78">
        <v>2171</v>
      </c>
      <c r="BT8" s="78">
        <v>2222</v>
      </c>
      <c r="BU8" s="78">
        <v>2281</v>
      </c>
      <c r="BV8" s="78">
        <v>2075</v>
      </c>
      <c r="BW8" s="78">
        <v>2103</v>
      </c>
      <c r="BX8" s="78">
        <v>2230</v>
      </c>
      <c r="BY8" s="78">
        <v>2225</v>
      </c>
      <c r="BZ8" s="78">
        <v>2262</v>
      </c>
      <c r="CA8" s="78">
        <v>2191</v>
      </c>
      <c r="CB8" s="78">
        <v>2174</v>
      </c>
      <c r="CC8" s="78">
        <v>2211</v>
      </c>
      <c r="CD8" s="78">
        <v>2382</v>
      </c>
    </row>
    <row r="9" spans="1:82">
      <c r="A9" s="5" t="s">
        <v>3</v>
      </c>
      <c r="B9" s="6">
        <v>1103.43</v>
      </c>
      <c r="C9" s="7">
        <v>1124.43</v>
      </c>
      <c r="D9" s="7">
        <v>1122.43</v>
      </c>
      <c r="E9" s="7">
        <v>1111.6300000000001</v>
      </c>
      <c r="F9" s="7">
        <v>1141.6300000000001</v>
      </c>
      <c r="G9" s="7">
        <v>1118.6300000000001</v>
      </c>
      <c r="H9" s="7">
        <v>1058.6300000000001</v>
      </c>
      <c r="I9" s="7">
        <v>1087.6300000000001</v>
      </c>
      <c r="J9" s="7">
        <v>1131.6300000000001</v>
      </c>
      <c r="K9" s="10">
        <v>1173.6300000000001</v>
      </c>
      <c r="L9" s="7">
        <v>1196.6300000000001</v>
      </c>
      <c r="M9" s="7">
        <v>1256.93</v>
      </c>
      <c r="N9" s="7">
        <v>1234.93</v>
      </c>
      <c r="O9" s="7">
        <v>1217.93</v>
      </c>
      <c r="P9" s="7">
        <v>1170.93</v>
      </c>
      <c r="Q9" s="7">
        <v>1226.03</v>
      </c>
      <c r="R9" s="7">
        <v>1285.03</v>
      </c>
      <c r="S9" s="17" t="s">
        <v>11</v>
      </c>
      <c r="T9" s="17">
        <v>1396.03</v>
      </c>
      <c r="U9" s="17">
        <v>1392.03</v>
      </c>
      <c r="V9" s="17">
        <v>1392.03</v>
      </c>
      <c r="W9" s="17">
        <v>1516.03</v>
      </c>
      <c r="X9" s="17">
        <v>1563.95</v>
      </c>
      <c r="Y9" s="17">
        <v>1418.54</v>
      </c>
      <c r="Z9" s="19">
        <v>1264.6199999999999</v>
      </c>
      <c r="AA9" s="17">
        <v>1265.6199999999999</v>
      </c>
      <c r="AB9" s="17">
        <v>1356.62</v>
      </c>
      <c r="AC9" s="17">
        <v>1432.92</v>
      </c>
      <c r="AD9" s="17">
        <v>1433.92</v>
      </c>
      <c r="AE9" s="17">
        <v>1467.08</v>
      </c>
      <c r="AF9" s="17" t="s">
        <v>21</v>
      </c>
      <c r="AG9" s="17">
        <v>1379.01</v>
      </c>
      <c r="AH9" s="17">
        <v>1405.01</v>
      </c>
      <c r="AI9" s="17">
        <v>1430.01</v>
      </c>
      <c r="AJ9" s="17">
        <v>1414.01</v>
      </c>
      <c r="AK9" s="17">
        <v>1399.06</v>
      </c>
      <c r="AL9" s="17">
        <v>1408.06</v>
      </c>
      <c r="AM9" s="17">
        <v>1403.06</v>
      </c>
      <c r="AN9" s="17">
        <v>1349.06</v>
      </c>
      <c r="AO9" s="19">
        <v>1209.26</v>
      </c>
      <c r="AP9" s="78">
        <v>1048.26</v>
      </c>
      <c r="AQ9" s="78">
        <v>1070.26</v>
      </c>
      <c r="AR9" s="78">
        <v>1243.26</v>
      </c>
      <c r="AS9" s="78">
        <v>1288.26</v>
      </c>
      <c r="AT9" s="78">
        <v>1267.26</v>
      </c>
      <c r="AU9" s="82">
        <v>1177.26</v>
      </c>
      <c r="AV9" s="82">
        <v>1165.26</v>
      </c>
      <c r="AW9" s="82">
        <v>1185.1199999999999</v>
      </c>
      <c r="AX9" s="78">
        <v>1240.1199999999999</v>
      </c>
      <c r="AY9" s="78">
        <v>1298.1199999999999</v>
      </c>
      <c r="AZ9" s="78">
        <v>1352.12</v>
      </c>
      <c r="BA9" s="78">
        <v>1416.12</v>
      </c>
      <c r="BB9" s="78">
        <v>1385.12</v>
      </c>
      <c r="BC9" s="78">
        <v>1405.12</v>
      </c>
      <c r="BD9" s="78">
        <v>1447.12</v>
      </c>
      <c r="BE9" s="78">
        <v>1502.1</v>
      </c>
      <c r="BF9" s="78">
        <v>1487.48</v>
      </c>
      <c r="BG9" s="78">
        <v>1510.28</v>
      </c>
      <c r="BH9" s="78">
        <v>1658.48</v>
      </c>
      <c r="BI9" s="78">
        <v>1730.98</v>
      </c>
      <c r="BJ9" s="78">
        <v>1663.18</v>
      </c>
      <c r="BK9" s="78">
        <v>1743.02</v>
      </c>
      <c r="BL9" s="78">
        <v>1887.38</v>
      </c>
      <c r="BM9" s="78">
        <v>2039.94</v>
      </c>
      <c r="BN9" s="78">
        <v>2134.2399999999998</v>
      </c>
      <c r="BO9" s="78">
        <v>2244.2399999999998</v>
      </c>
      <c r="BP9" s="78">
        <v>2475.64</v>
      </c>
      <c r="BQ9" s="78">
        <v>2387.2399999999998</v>
      </c>
      <c r="BR9" s="78">
        <v>2330.9</v>
      </c>
      <c r="BS9" s="78">
        <v>2340.9</v>
      </c>
      <c r="BT9" s="78">
        <v>2483.7600000000002</v>
      </c>
      <c r="BU9" s="78">
        <v>2326.5700000000002</v>
      </c>
      <c r="BV9" s="78">
        <v>2057.67</v>
      </c>
      <c r="BW9" s="78">
        <v>2066.83</v>
      </c>
      <c r="BX9" s="78">
        <v>2097.21</v>
      </c>
      <c r="BY9" s="78">
        <v>2061.63</v>
      </c>
      <c r="BZ9" s="78">
        <v>1943.09</v>
      </c>
      <c r="CA9" s="78">
        <v>1859.09</v>
      </c>
      <c r="CB9" s="78">
        <v>1877.09</v>
      </c>
      <c r="CC9" s="78">
        <v>1949.09</v>
      </c>
      <c r="CD9" s="78">
        <v>2233.09</v>
      </c>
    </row>
    <row r="10" spans="1:82">
      <c r="A10" s="3" t="s">
        <v>4</v>
      </c>
      <c r="B10" s="8">
        <v>1105.83</v>
      </c>
      <c r="C10" s="4">
        <v>1126.83</v>
      </c>
      <c r="D10" s="4">
        <v>1124.83</v>
      </c>
      <c r="E10" s="4">
        <v>1114.03</v>
      </c>
      <c r="F10" s="4">
        <v>1146.03</v>
      </c>
      <c r="G10" s="4">
        <v>1123.03</v>
      </c>
      <c r="H10" s="4">
        <v>1063.03</v>
      </c>
      <c r="I10" s="4">
        <v>1093.03</v>
      </c>
      <c r="J10" s="4">
        <v>1137.03</v>
      </c>
      <c r="K10" s="11">
        <v>1179.03</v>
      </c>
      <c r="L10" s="4">
        <v>1206.03</v>
      </c>
      <c r="M10" s="4">
        <v>1263.33</v>
      </c>
      <c r="N10" s="4">
        <v>1237.33</v>
      </c>
      <c r="O10" s="4">
        <v>1220.3</v>
      </c>
      <c r="P10" s="4">
        <v>1176.33</v>
      </c>
      <c r="Q10" s="4">
        <v>1231.43</v>
      </c>
      <c r="R10" s="4">
        <v>1289.43</v>
      </c>
      <c r="S10" s="18" t="s">
        <v>12</v>
      </c>
      <c r="T10" s="18">
        <v>1400.43</v>
      </c>
      <c r="U10" s="18">
        <v>1396.43</v>
      </c>
      <c r="V10" s="18">
        <v>1396.43</v>
      </c>
      <c r="W10" s="18">
        <v>1520.43</v>
      </c>
      <c r="X10" s="18">
        <v>1571.35</v>
      </c>
      <c r="Y10" s="18">
        <v>1423.94</v>
      </c>
      <c r="Z10" s="20">
        <v>1268.02</v>
      </c>
      <c r="AA10" s="18">
        <v>1270.02</v>
      </c>
      <c r="AB10" s="18">
        <v>1363.02</v>
      </c>
      <c r="AC10" s="18">
        <v>1440.32</v>
      </c>
      <c r="AD10" s="18">
        <v>1440.32</v>
      </c>
      <c r="AE10" s="18">
        <v>1473.48</v>
      </c>
      <c r="AF10" s="18" t="s">
        <v>22</v>
      </c>
      <c r="AG10" s="18">
        <v>1383.41</v>
      </c>
      <c r="AH10" s="18">
        <v>1409.41</v>
      </c>
      <c r="AI10" s="18">
        <v>1434.41</v>
      </c>
      <c r="AJ10" s="18">
        <v>1420.21</v>
      </c>
      <c r="AK10" s="18">
        <v>1404.46</v>
      </c>
      <c r="AL10" s="18">
        <v>1413.46</v>
      </c>
      <c r="AM10" s="18">
        <v>1408.46</v>
      </c>
      <c r="AN10" s="18">
        <v>1354.46</v>
      </c>
      <c r="AO10" s="20">
        <v>1213.6600000000001</v>
      </c>
      <c r="AP10" s="79">
        <v>1057.6600000000001</v>
      </c>
      <c r="AQ10" s="79">
        <v>1078.6600000000001</v>
      </c>
      <c r="AR10" s="79">
        <v>1247.6600000000001</v>
      </c>
      <c r="AS10" s="79">
        <v>1292.6600000000001</v>
      </c>
      <c r="AT10" s="79">
        <v>1271.6600000000001</v>
      </c>
      <c r="AU10" s="81">
        <v>1178.6600000000001</v>
      </c>
      <c r="AV10" s="81">
        <v>1167.6600000000001</v>
      </c>
      <c r="AW10" s="81">
        <v>1187.52</v>
      </c>
      <c r="AX10" s="79">
        <v>1241.52</v>
      </c>
      <c r="AY10" s="79">
        <v>1300.52</v>
      </c>
      <c r="AZ10" s="78">
        <v>1356.52</v>
      </c>
      <c r="BA10" s="78">
        <v>1418.52</v>
      </c>
      <c r="BB10" s="78">
        <v>1388.52</v>
      </c>
      <c r="BC10" s="78">
        <v>1409.52</v>
      </c>
      <c r="BD10" s="78">
        <v>1450.52</v>
      </c>
      <c r="BE10" s="78">
        <v>1505.1</v>
      </c>
      <c r="BF10" s="78">
        <v>1490.88</v>
      </c>
      <c r="BG10" s="78">
        <v>1513.68</v>
      </c>
      <c r="BH10" s="78">
        <v>1661.88</v>
      </c>
      <c r="BI10" s="78">
        <v>1736.98</v>
      </c>
      <c r="BJ10" s="78">
        <v>1666.58</v>
      </c>
      <c r="BK10" s="98">
        <v>1745.42</v>
      </c>
      <c r="BL10" s="98">
        <v>1893.78</v>
      </c>
      <c r="BM10" s="98">
        <v>2062.34</v>
      </c>
      <c r="BN10" s="98">
        <v>2150.64</v>
      </c>
      <c r="BO10" s="98">
        <v>2257.64</v>
      </c>
      <c r="BP10" s="78">
        <v>2487.64</v>
      </c>
      <c r="BQ10" s="78">
        <v>2396.64</v>
      </c>
      <c r="BR10" s="78">
        <v>2350.3000000000002</v>
      </c>
      <c r="BS10" s="78">
        <v>2365.3000000000002</v>
      </c>
      <c r="BT10" s="78">
        <v>2509.16</v>
      </c>
      <c r="BU10" s="78">
        <v>2356.5700000000002</v>
      </c>
      <c r="BV10" s="78">
        <v>2076.0700000000002</v>
      </c>
      <c r="BW10" s="78">
        <v>2075.23</v>
      </c>
      <c r="BX10" s="78">
        <v>2106.61</v>
      </c>
      <c r="BY10" s="78">
        <v>2025.03</v>
      </c>
      <c r="BZ10" s="78">
        <v>1977.49</v>
      </c>
      <c r="CA10" s="78">
        <v>1897.49</v>
      </c>
      <c r="CB10" s="78">
        <v>1909.49</v>
      </c>
      <c r="CC10" s="78">
        <v>1980.49</v>
      </c>
      <c r="CD10" s="78">
        <v>2256.4899999999998</v>
      </c>
    </row>
    <row r="11" spans="1:82">
      <c r="A11" s="5" t="s">
        <v>5</v>
      </c>
      <c r="B11" s="6">
        <v>686.98800000000006</v>
      </c>
      <c r="C11" s="7">
        <v>703.98800000000006</v>
      </c>
      <c r="D11" s="7">
        <v>695.98800000000006</v>
      </c>
      <c r="E11" s="7">
        <v>644.18799999999999</v>
      </c>
      <c r="F11" s="7">
        <v>678.18799999999999</v>
      </c>
      <c r="G11" s="7">
        <v>656.18799999999999</v>
      </c>
      <c r="H11" s="7">
        <v>599.18799999999999</v>
      </c>
      <c r="I11" s="7">
        <v>625.18799999999999</v>
      </c>
      <c r="J11" s="7">
        <v>674.18799999999999</v>
      </c>
      <c r="K11" s="10">
        <v>713.18799999999999</v>
      </c>
      <c r="L11" s="7">
        <v>734.18799999999999</v>
      </c>
      <c r="M11" s="7">
        <v>807.48800000000006</v>
      </c>
      <c r="N11" s="7">
        <v>779.48800000000006</v>
      </c>
      <c r="O11" s="7">
        <v>760.48800000000006</v>
      </c>
      <c r="P11" s="7">
        <v>737.48800000000006</v>
      </c>
      <c r="Q11" s="7">
        <v>732.58799999999997</v>
      </c>
      <c r="R11" s="7">
        <v>784.58799999999997</v>
      </c>
      <c r="S11" s="17" t="s">
        <v>13</v>
      </c>
      <c r="T11" s="19">
        <v>888.58799999999997</v>
      </c>
      <c r="U11" s="17">
        <v>892.58799999999997</v>
      </c>
      <c r="V11" s="17">
        <v>892.58799999999997</v>
      </c>
      <c r="W11" s="17">
        <v>996.58799999999997</v>
      </c>
      <c r="X11" s="17">
        <v>1024.5899999999999</v>
      </c>
      <c r="Y11" s="17">
        <v>891.18</v>
      </c>
      <c r="Z11" s="19">
        <v>768.178</v>
      </c>
      <c r="AA11" s="17">
        <v>763.178</v>
      </c>
      <c r="AB11" s="17">
        <v>839.178</v>
      </c>
      <c r="AC11" s="17">
        <v>895.47799999999995</v>
      </c>
      <c r="AD11" s="17">
        <v>898.47799999999995</v>
      </c>
      <c r="AE11" s="17">
        <v>906.47799999999995</v>
      </c>
      <c r="AF11" s="17">
        <v>849.47799999999995</v>
      </c>
      <c r="AG11" s="17">
        <v>847.47799999999995</v>
      </c>
      <c r="AH11" s="17">
        <v>871.48</v>
      </c>
      <c r="AI11" s="17">
        <v>896.48</v>
      </c>
      <c r="AJ11" s="17">
        <v>873.48</v>
      </c>
      <c r="AK11" s="17">
        <v>855.53</v>
      </c>
      <c r="AL11" s="17">
        <v>860.52800000000002</v>
      </c>
      <c r="AM11" s="17">
        <v>857.52800000000002</v>
      </c>
      <c r="AN11" s="17">
        <v>789.52800000000002</v>
      </c>
      <c r="AO11" s="19">
        <v>591.72799999999995</v>
      </c>
      <c r="AP11" s="78">
        <v>368.72800000000001</v>
      </c>
      <c r="AQ11" s="78">
        <v>408.72800000000001</v>
      </c>
      <c r="AR11" s="78">
        <v>622.72799999999995</v>
      </c>
      <c r="AS11" s="78">
        <v>661.72799999999995</v>
      </c>
      <c r="AT11" s="78">
        <v>635.72799999999995</v>
      </c>
      <c r="AU11" s="82">
        <v>559.73</v>
      </c>
      <c r="AV11" s="82">
        <v>574.73</v>
      </c>
      <c r="AW11" s="82">
        <v>603.59</v>
      </c>
      <c r="AX11" s="78">
        <v>658.59</v>
      </c>
      <c r="AY11" s="78">
        <v>717.59</v>
      </c>
      <c r="AZ11" s="78">
        <v>764.59</v>
      </c>
      <c r="BA11" s="78">
        <v>798.59</v>
      </c>
      <c r="BB11" s="78">
        <v>775.59</v>
      </c>
      <c r="BC11" s="78">
        <v>795.59</v>
      </c>
      <c r="BD11" s="78">
        <v>831.59</v>
      </c>
      <c r="BE11" s="78">
        <v>881.59</v>
      </c>
      <c r="BF11" s="78">
        <v>866.59</v>
      </c>
      <c r="BG11" s="78">
        <v>898.59</v>
      </c>
      <c r="BH11" s="78">
        <v>1043.5899999999999</v>
      </c>
      <c r="BI11" s="78">
        <v>1085.79</v>
      </c>
      <c r="BJ11" s="78">
        <v>1014.79</v>
      </c>
      <c r="BK11" s="98">
        <v>1115.79</v>
      </c>
      <c r="BL11" s="98">
        <v>1236.79</v>
      </c>
      <c r="BM11" s="98">
        <v>1502.79</v>
      </c>
      <c r="BN11" s="98">
        <v>1585.89</v>
      </c>
      <c r="BO11" s="98">
        <v>1741.89</v>
      </c>
      <c r="BP11" s="78">
        <v>1907.89</v>
      </c>
      <c r="BQ11" s="78">
        <v>1763.89</v>
      </c>
      <c r="BR11" s="78">
        <v>1681.89</v>
      </c>
      <c r="BS11" s="78">
        <v>1620.088</v>
      </c>
      <c r="BT11" s="78">
        <v>1697.088</v>
      </c>
      <c r="BU11" s="78">
        <v>1639.758</v>
      </c>
      <c r="BV11" s="78">
        <v>1446.758</v>
      </c>
      <c r="BW11" s="78">
        <v>1504.758</v>
      </c>
      <c r="BX11" s="78">
        <v>1517.758</v>
      </c>
      <c r="BY11" s="78">
        <v>1379.558</v>
      </c>
      <c r="BZ11" s="78">
        <v>1346.558</v>
      </c>
      <c r="CA11" s="78">
        <v>1303.558</v>
      </c>
      <c r="CB11" s="78">
        <v>1299.558</v>
      </c>
      <c r="CC11" s="78">
        <v>1370.56</v>
      </c>
      <c r="CD11" s="78">
        <v>1648.558</v>
      </c>
    </row>
    <row r="12" spans="1:82">
      <c r="A12" s="3" t="s">
        <v>6</v>
      </c>
      <c r="B12" s="8">
        <v>2019</v>
      </c>
      <c r="C12" s="4">
        <v>2040</v>
      </c>
      <c r="D12" s="4">
        <v>2038</v>
      </c>
      <c r="E12" s="4">
        <v>1937</v>
      </c>
      <c r="F12" s="4">
        <v>2032</v>
      </c>
      <c r="G12" s="4">
        <v>1955</v>
      </c>
      <c r="H12" s="4">
        <v>1864</v>
      </c>
      <c r="I12" s="4">
        <v>2092</v>
      </c>
      <c r="J12" s="4">
        <v>1990</v>
      </c>
      <c r="K12" s="11">
        <v>2028</v>
      </c>
      <c r="L12" s="4">
        <v>2045</v>
      </c>
      <c r="M12" s="4">
        <v>2236</v>
      </c>
      <c r="N12" s="4">
        <v>2165</v>
      </c>
      <c r="O12" s="4">
        <v>2142</v>
      </c>
      <c r="P12" s="4">
        <v>2073</v>
      </c>
      <c r="Q12" s="4">
        <v>2111</v>
      </c>
      <c r="R12" s="4">
        <v>2180</v>
      </c>
      <c r="S12" s="18" t="s">
        <v>14</v>
      </c>
      <c r="T12" s="18">
        <v>2356</v>
      </c>
      <c r="U12" s="18">
        <v>2372</v>
      </c>
      <c r="V12" s="18">
        <v>2372</v>
      </c>
      <c r="W12" s="18">
        <v>2551</v>
      </c>
      <c r="X12" s="18">
        <v>2490</v>
      </c>
      <c r="Y12" s="18">
        <v>2238</v>
      </c>
      <c r="Z12" s="18">
        <v>2106</v>
      </c>
      <c r="AA12" s="18">
        <v>2095</v>
      </c>
      <c r="AB12" s="18">
        <v>2196</v>
      </c>
      <c r="AC12" s="18">
        <v>2367</v>
      </c>
      <c r="AD12" s="18">
        <v>2451</v>
      </c>
      <c r="AE12" s="18">
        <v>2443</v>
      </c>
      <c r="AF12" s="18">
        <v>2310</v>
      </c>
      <c r="AG12" s="18">
        <v>2342</v>
      </c>
      <c r="AH12" s="18">
        <v>2326</v>
      </c>
      <c r="AI12" s="18">
        <v>2343</v>
      </c>
      <c r="AJ12" s="18">
        <v>2313</v>
      </c>
      <c r="AK12" s="18">
        <v>2403</v>
      </c>
      <c r="AL12" s="18">
        <v>2379</v>
      </c>
      <c r="AM12" s="18">
        <v>2378</v>
      </c>
      <c r="AN12" s="18">
        <v>2346</v>
      </c>
      <c r="AO12" s="20">
        <v>1968</v>
      </c>
      <c r="AP12" s="79">
        <v>1706</v>
      </c>
      <c r="AQ12" s="79">
        <v>1904</v>
      </c>
      <c r="AR12" s="79">
        <v>2352</v>
      </c>
      <c r="AS12" s="79">
        <v>2348</v>
      </c>
      <c r="AT12" s="79">
        <v>2384</v>
      </c>
      <c r="AU12" s="81">
        <v>2364</v>
      </c>
      <c r="AV12" s="81">
        <v>2389</v>
      </c>
      <c r="AW12" s="81">
        <v>2516</v>
      </c>
      <c r="AX12" s="79">
        <v>2472</v>
      </c>
      <c r="AY12" s="79">
        <v>2666</v>
      </c>
      <c r="AZ12" s="78">
        <v>2752</v>
      </c>
      <c r="BA12" s="78">
        <v>2801</v>
      </c>
      <c r="BB12" s="78">
        <v>2628</v>
      </c>
      <c r="BC12" s="78">
        <v>2486</v>
      </c>
      <c r="BD12" s="78">
        <v>2549</v>
      </c>
      <c r="BE12" s="78">
        <v>2775</v>
      </c>
      <c r="BF12" s="78">
        <v>2869</v>
      </c>
      <c r="BG12" s="78">
        <v>2861</v>
      </c>
      <c r="BH12" s="78">
        <v>3151</v>
      </c>
      <c r="BI12" s="78">
        <v>3335</v>
      </c>
      <c r="BJ12" s="78">
        <v>3259</v>
      </c>
      <c r="BK12" s="98">
        <v>3134</v>
      </c>
      <c r="BL12" s="98">
        <v>3204</v>
      </c>
      <c r="BM12" s="98">
        <v>3454</v>
      </c>
      <c r="BN12" s="98">
        <v>3523</v>
      </c>
      <c r="BO12" s="98">
        <v>3472</v>
      </c>
      <c r="BP12" s="78">
        <v>3255</v>
      </c>
      <c r="BQ12" s="78">
        <v>3311</v>
      </c>
      <c r="BR12" s="78">
        <v>3146</v>
      </c>
      <c r="BS12" s="78">
        <v>3166</v>
      </c>
      <c r="BT12" s="78">
        <v>3068</v>
      </c>
      <c r="BU12" s="78">
        <v>3146</v>
      </c>
      <c r="BV12" s="78">
        <v>3227</v>
      </c>
      <c r="BW12" s="78">
        <v>3087</v>
      </c>
      <c r="BX12" s="78">
        <v>3610</v>
      </c>
      <c r="BY12" s="78">
        <v>3517</v>
      </c>
      <c r="BZ12" s="78">
        <v>3073</v>
      </c>
      <c r="CA12" s="78">
        <v>3148</v>
      </c>
      <c r="CB12" s="78">
        <v>2853</v>
      </c>
      <c r="CC12" s="78">
        <v>2691</v>
      </c>
      <c r="CD12" s="78">
        <v>2917</v>
      </c>
    </row>
    <row r="13" spans="1:82">
      <c r="A13" s="1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12"/>
      <c r="L13" s="9"/>
      <c r="M13" s="9"/>
      <c r="N13" s="9"/>
      <c r="O13" s="9"/>
      <c r="P13" s="9"/>
      <c r="Q13" s="9"/>
      <c r="R13" s="9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2"/>
      <c r="AG13" s="21"/>
      <c r="AH13" s="21"/>
      <c r="AI13" s="21"/>
      <c r="AJ13" s="21"/>
      <c r="AK13" s="21"/>
      <c r="AL13" s="21"/>
      <c r="AM13" s="21"/>
      <c r="AN13" s="21"/>
      <c r="AO13" s="77"/>
      <c r="AP13" s="80"/>
      <c r="AQ13" s="80"/>
      <c r="AR13" s="80"/>
      <c r="AS13" s="80"/>
      <c r="AT13" s="80"/>
      <c r="AU13" s="83"/>
      <c r="AV13" s="83"/>
      <c r="AW13" s="83"/>
      <c r="AX13" s="80"/>
      <c r="AY13" s="80"/>
      <c r="AZ13" s="90"/>
      <c r="BA13" s="90"/>
      <c r="BB13" s="90"/>
      <c r="BC13" s="90"/>
      <c r="BE13" s="91"/>
    </row>
    <row r="14" spans="1:82">
      <c r="A14" s="3" t="s">
        <v>8</v>
      </c>
      <c r="B14" s="8">
        <v>1309</v>
      </c>
      <c r="C14" s="4">
        <v>1338</v>
      </c>
      <c r="D14" s="4">
        <v>1330</v>
      </c>
      <c r="E14" s="4">
        <v>1308</v>
      </c>
      <c r="F14" s="4">
        <v>1357</v>
      </c>
      <c r="G14" s="4">
        <v>1332</v>
      </c>
      <c r="H14" s="4">
        <v>1263</v>
      </c>
      <c r="I14" s="4">
        <v>1282</v>
      </c>
      <c r="J14" s="4">
        <v>1349</v>
      </c>
      <c r="K14" s="11">
        <v>1374</v>
      </c>
      <c r="L14" s="4">
        <v>1378</v>
      </c>
      <c r="M14" s="4">
        <v>1449</v>
      </c>
      <c r="N14" s="4">
        <v>1420</v>
      </c>
      <c r="O14" s="4">
        <v>1390</v>
      </c>
      <c r="P14" s="4">
        <v>1354</v>
      </c>
      <c r="Q14" s="4">
        <v>1423</v>
      </c>
      <c r="R14" s="4">
        <v>1472</v>
      </c>
      <c r="S14" s="18" t="s">
        <v>15</v>
      </c>
      <c r="T14" s="18">
        <v>1580</v>
      </c>
      <c r="U14" s="18">
        <v>1581</v>
      </c>
      <c r="V14" s="18">
        <v>1586</v>
      </c>
      <c r="W14" s="18">
        <v>1685</v>
      </c>
      <c r="X14" s="18">
        <v>1685</v>
      </c>
      <c r="Y14" s="18">
        <v>1501</v>
      </c>
      <c r="Z14" s="18">
        <v>1379</v>
      </c>
      <c r="AA14" s="18">
        <v>1386</v>
      </c>
      <c r="AB14" s="18">
        <v>1460</v>
      </c>
      <c r="AC14" s="18">
        <v>1594</v>
      </c>
      <c r="AD14" s="18">
        <v>1648</v>
      </c>
      <c r="AE14" s="18">
        <v>1657</v>
      </c>
      <c r="AF14" s="18">
        <v>1561</v>
      </c>
      <c r="AG14" s="18">
        <v>1572</v>
      </c>
      <c r="AH14" s="18">
        <v>1583</v>
      </c>
      <c r="AI14" s="18">
        <v>1579</v>
      </c>
      <c r="AJ14" s="18">
        <v>1566</v>
      </c>
      <c r="AK14" s="18">
        <v>1588</v>
      </c>
      <c r="AL14" s="18">
        <v>1584</v>
      </c>
      <c r="AM14" s="18">
        <v>1571</v>
      </c>
      <c r="AN14" s="18">
        <v>1552</v>
      </c>
      <c r="AO14" s="20">
        <v>1376</v>
      </c>
      <c r="AP14" s="79">
        <v>1202</v>
      </c>
      <c r="AQ14" s="79">
        <v>1320</v>
      </c>
      <c r="AR14" s="79">
        <v>1483</v>
      </c>
      <c r="AS14" s="79">
        <v>1488</v>
      </c>
      <c r="AT14" s="79">
        <v>1489</v>
      </c>
      <c r="AU14" s="81">
        <v>1466</v>
      </c>
      <c r="AV14" s="81">
        <v>1439</v>
      </c>
      <c r="AW14" s="81">
        <v>1426</v>
      </c>
      <c r="AX14" s="79">
        <v>1469</v>
      </c>
      <c r="AY14" s="79">
        <v>1550</v>
      </c>
      <c r="AZ14" s="78">
        <v>1615</v>
      </c>
      <c r="BA14" s="78">
        <v>1710</v>
      </c>
      <c r="BB14" s="78">
        <v>1701</v>
      </c>
      <c r="BC14" s="78">
        <v>1691</v>
      </c>
      <c r="BD14" s="78">
        <v>1720</v>
      </c>
      <c r="BE14" s="78">
        <v>1811</v>
      </c>
      <c r="BF14" s="78">
        <v>1815</v>
      </c>
      <c r="BG14" s="78">
        <v>1811</v>
      </c>
      <c r="BH14" s="78">
        <v>1932</v>
      </c>
      <c r="BI14" s="78">
        <v>2007</v>
      </c>
      <c r="BJ14" s="78">
        <v>1936</v>
      </c>
      <c r="BK14" s="98">
        <v>1989</v>
      </c>
      <c r="BL14" s="98">
        <v>2135</v>
      </c>
      <c r="BM14" s="98">
        <v>2163</v>
      </c>
      <c r="BN14" s="98">
        <v>2151</v>
      </c>
      <c r="BO14" s="98">
        <v>2394</v>
      </c>
      <c r="BP14" s="98">
        <v>2631</v>
      </c>
      <c r="BQ14" s="98">
        <v>2499</v>
      </c>
      <c r="BR14" s="98">
        <v>2295</v>
      </c>
      <c r="BS14" s="98">
        <v>2206</v>
      </c>
      <c r="BT14" s="98">
        <v>2257</v>
      </c>
      <c r="BU14" s="98">
        <v>2316</v>
      </c>
      <c r="BV14" s="98">
        <v>2110</v>
      </c>
      <c r="BW14" s="98">
        <v>2138</v>
      </c>
      <c r="BX14" s="98">
        <v>2265</v>
      </c>
      <c r="BY14" s="98">
        <v>2264</v>
      </c>
      <c r="BZ14" s="98">
        <v>2301</v>
      </c>
      <c r="CA14" s="98">
        <v>2230</v>
      </c>
      <c r="CB14" s="98">
        <v>2206</v>
      </c>
      <c r="CC14" s="98">
        <v>2243</v>
      </c>
      <c r="CD14" s="98">
        <v>2414</v>
      </c>
    </row>
    <row r="15" spans="1:82">
      <c r="A15" s="5" t="s">
        <v>9</v>
      </c>
      <c r="B15" s="6">
        <v>1309</v>
      </c>
      <c r="C15" s="7">
        <v>1338</v>
      </c>
      <c r="D15" s="7">
        <v>1330</v>
      </c>
      <c r="E15" s="7">
        <v>1308</v>
      </c>
      <c r="F15" s="7">
        <v>1357</v>
      </c>
      <c r="G15" s="7">
        <v>1332</v>
      </c>
      <c r="H15" s="7">
        <v>1263</v>
      </c>
      <c r="I15" s="7">
        <v>1282</v>
      </c>
      <c r="J15" s="7">
        <v>1349</v>
      </c>
      <c r="K15" s="10">
        <v>1374</v>
      </c>
      <c r="L15" s="7">
        <v>1378</v>
      </c>
      <c r="M15" s="7">
        <v>1449</v>
      </c>
      <c r="N15" s="7">
        <v>1420</v>
      </c>
      <c r="O15" s="7">
        <v>1390</v>
      </c>
      <c r="P15" s="7">
        <v>1354</v>
      </c>
      <c r="Q15" s="7">
        <v>1423</v>
      </c>
      <c r="R15" s="7">
        <v>1472</v>
      </c>
      <c r="S15" s="17" t="s">
        <v>15</v>
      </c>
      <c r="T15" s="17">
        <v>1580</v>
      </c>
      <c r="U15" s="17">
        <v>1581</v>
      </c>
      <c r="V15" s="17">
        <v>1586</v>
      </c>
      <c r="W15" s="17">
        <v>1685</v>
      </c>
      <c r="X15" s="17">
        <v>1685</v>
      </c>
      <c r="Y15" s="17">
        <v>1501</v>
      </c>
      <c r="Z15" s="17">
        <v>1379</v>
      </c>
      <c r="AA15" s="17">
        <v>1386</v>
      </c>
      <c r="AB15" s="17">
        <v>1460</v>
      </c>
      <c r="AC15" s="17">
        <v>1594</v>
      </c>
      <c r="AD15" s="17">
        <v>1648</v>
      </c>
      <c r="AE15" s="17">
        <v>1657</v>
      </c>
      <c r="AF15" s="17">
        <v>1561</v>
      </c>
      <c r="AG15" s="17">
        <v>1572</v>
      </c>
      <c r="AH15" s="17">
        <v>1583</v>
      </c>
      <c r="AI15" s="17">
        <v>1579</v>
      </c>
      <c r="AJ15" s="17">
        <v>1566</v>
      </c>
      <c r="AK15" s="17">
        <v>1588</v>
      </c>
      <c r="AL15" s="17">
        <v>1584</v>
      </c>
      <c r="AM15" s="17">
        <v>1571</v>
      </c>
      <c r="AN15" s="17">
        <v>1552</v>
      </c>
      <c r="AO15" s="19">
        <v>1376</v>
      </c>
      <c r="AP15" s="78">
        <v>1202</v>
      </c>
      <c r="AQ15" s="78">
        <v>1320</v>
      </c>
      <c r="AR15" s="78">
        <v>1483</v>
      </c>
      <c r="AS15" s="78">
        <v>1488</v>
      </c>
      <c r="AT15" s="78">
        <v>1489</v>
      </c>
      <c r="AU15" s="82">
        <v>1466</v>
      </c>
      <c r="AV15" s="82">
        <v>1439</v>
      </c>
      <c r="AW15" s="82">
        <v>1426</v>
      </c>
      <c r="AX15" s="78">
        <v>1469</v>
      </c>
      <c r="AY15" s="78">
        <v>1550</v>
      </c>
      <c r="AZ15" s="78">
        <v>1615</v>
      </c>
      <c r="BA15" s="78">
        <v>1710</v>
      </c>
      <c r="BB15" s="78">
        <v>1701</v>
      </c>
      <c r="BC15" s="78">
        <v>1691</v>
      </c>
      <c r="BD15" s="78">
        <v>1720</v>
      </c>
      <c r="BE15" s="78">
        <v>1811</v>
      </c>
      <c r="BF15" s="78">
        <v>1815</v>
      </c>
      <c r="BG15" s="78">
        <v>1811</v>
      </c>
      <c r="BH15" s="78">
        <v>1932</v>
      </c>
      <c r="BI15" s="78">
        <v>2007</v>
      </c>
      <c r="BJ15" s="78">
        <v>1936</v>
      </c>
      <c r="BK15" s="98">
        <v>1989</v>
      </c>
      <c r="BL15" s="98">
        <v>2135</v>
      </c>
      <c r="BM15" s="98">
        <v>2163</v>
      </c>
      <c r="BN15" s="98">
        <v>2151</v>
      </c>
      <c r="BO15" s="98">
        <v>2394</v>
      </c>
      <c r="BP15" s="98">
        <v>2631</v>
      </c>
      <c r="BQ15" s="98">
        <v>2499</v>
      </c>
      <c r="BR15" s="98">
        <v>2295</v>
      </c>
      <c r="BS15" s="98">
        <v>2206</v>
      </c>
      <c r="BT15" s="98">
        <v>2257</v>
      </c>
      <c r="BU15" s="98">
        <v>2316</v>
      </c>
      <c r="BV15" s="98">
        <v>2110</v>
      </c>
      <c r="BW15" s="98">
        <v>2138</v>
      </c>
      <c r="BX15" s="98">
        <v>2265</v>
      </c>
      <c r="BY15" s="98">
        <v>2264</v>
      </c>
      <c r="BZ15" s="98">
        <v>2301</v>
      </c>
      <c r="CA15" s="98">
        <v>2230</v>
      </c>
      <c r="CB15" s="98">
        <v>2206</v>
      </c>
      <c r="CC15" s="98">
        <v>2243</v>
      </c>
      <c r="CD15" s="98">
        <v>2414</v>
      </c>
    </row>
    <row r="16" spans="1:82">
      <c r="A16" s="3" t="s">
        <v>2</v>
      </c>
      <c r="B16" s="8">
        <v>1333</v>
      </c>
      <c r="C16" s="4">
        <v>1362</v>
      </c>
      <c r="D16" s="4">
        <v>1354</v>
      </c>
      <c r="E16" s="4">
        <v>1330</v>
      </c>
      <c r="F16" s="4">
        <v>1379</v>
      </c>
      <c r="G16" s="4">
        <v>1354</v>
      </c>
      <c r="H16" s="4">
        <v>1286</v>
      </c>
      <c r="I16" s="4">
        <v>1305</v>
      </c>
      <c r="J16" s="4">
        <v>1372</v>
      </c>
      <c r="K16" s="11">
        <v>1401</v>
      </c>
      <c r="L16" s="4">
        <v>1405</v>
      </c>
      <c r="M16" s="4">
        <v>1476</v>
      </c>
      <c r="N16" s="4">
        <v>1442</v>
      </c>
      <c r="O16" s="4">
        <v>1412</v>
      </c>
      <c r="P16" s="4">
        <v>1376</v>
      </c>
      <c r="Q16" s="4">
        <v>1448</v>
      </c>
      <c r="R16" s="4">
        <v>1497</v>
      </c>
      <c r="S16" s="18" t="s">
        <v>16</v>
      </c>
      <c r="T16" s="18">
        <v>1602</v>
      </c>
      <c r="U16" s="18">
        <v>1603</v>
      </c>
      <c r="V16" s="18">
        <v>1608</v>
      </c>
      <c r="W16" s="18">
        <v>1708</v>
      </c>
      <c r="X16" s="18">
        <v>1708</v>
      </c>
      <c r="Y16" s="18">
        <v>1524</v>
      </c>
      <c r="Z16" s="18">
        <v>1401</v>
      </c>
      <c r="AA16" s="18">
        <v>1408</v>
      </c>
      <c r="AB16" s="18">
        <v>1482</v>
      </c>
      <c r="AC16" s="18">
        <v>1613</v>
      </c>
      <c r="AD16" s="18">
        <v>1667</v>
      </c>
      <c r="AE16" s="18">
        <v>1676</v>
      </c>
      <c r="AF16" s="18">
        <v>1581</v>
      </c>
      <c r="AG16" s="18">
        <v>1592</v>
      </c>
      <c r="AH16" s="18">
        <v>1603</v>
      </c>
      <c r="AI16" s="18">
        <v>1621</v>
      </c>
      <c r="AJ16" s="18">
        <v>1608</v>
      </c>
      <c r="AK16" s="18">
        <v>1630</v>
      </c>
      <c r="AL16" s="18">
        <v>1616</v>
      </c>
      <c r="AM16" s="18">
        <v>1603</v>
      </c>
      <c r="AN16" s="18">
        <v>1584</v>
      </c>
      <c r="AO16" s="20">
        <v>1396</v>
      </c>
      <c r="AP16" s="79">
        <v>1222</v>
      </c>
      <c r="AQ16" s="79">
        <v>1340</v>
      </c>
      <c r="AR16" s="79">
        <v>1512</v>
      </c>
      <c r="AS16" s="79">
        <v>1517</v>
      </c>
      <c r="AT16" s="79">
        <v>1518</v>
      </c>
      <c r="AU16" s="81">
        <v>1486</v>
      </c>
      <c r="AV16" s="81">
        <v>1459</v>
      </c>
      <c r="AW16" s="81">
        <v>1446</v>
      </c>
      <c r="AX16" s="79">
        <v>1486</v>
      </c>
      <c r="AY16" s="79">
        <v>1567</v>
      </c>
      <c r="AZ16" s="78">
        <v>1632</v>
      </c>
      <c r="BA16" s="78">
        <v>1732</v>
      </c>
      <c r="BB16" s="78">
        <v>1723</v>
      </c>
      <c r="BC16" s="78">
        <v>1713</v>
      </c>
      <c r="BD16" s="78">
        <v>1739</v>
      </c>
      <c r="BE16" s="78">
        <v>1830</v>
      </c>
      <c r="BF16" s="78">
        <v>1834</v>
      </c>
      <c r="BG16" s="78">
        <v>1833</v>
      </c>
      <c r="BH16" s="78">
        <v>1954</v>
      </c>
      <c r="BI16" s="78">
        <v>2029</v>
      </c>
      <c r="BJ16" s="78">
        <v>1961</v>
      </c>
      <c r="BK16" s="98">
        <v>2014</v>
      </c>
      <c r="BL16" s="98">
        <v>2160</v>
      </c>
      <c r="BM16" s="98">
        <v>2196</v>
      </c>
      <c r="BN16" s="98">
        <v>2184</v>
      </c>
      <c r="BO16" s="98">
        <v>2417</v>
      </c>
      <c r="BP16" s="98">
        <v>2674</v>
      </c>
      <c r="BQ16" s="98">
        <v>2542</v>
      </c>
      <c r="BR16" s="98">
        <v>2238</v>
      </c>
      <c r="BS16" s="98">
        <v>2236</v>
      </c>
      <c r="BT16" s="98">
        <v>2287</v>
      </c>
      <c r="BU16" s="98">
        <v>2346</v>
      </c>
      <c r="BV16" s="98">
        <v>2140</v>
      </c>
      <c r="BW16" s="98">
        <v>2168</v>
      </c>
      <c r="BX16" s="98">
        <v>2295</v>
      </c>
      <c r="BY16" s="98">
        <v>2297</v>
      </c>
      <c r="BZ16" s="98">
        <v>2334</v>
      </c>
      <c r="CA16" s="98">
        <v>2263</v>
      </c>
      <c r="CB16" s="98">
        <v>2246</v>
      </c>
      <c r="CC16" s="98">
        <v>2283</v>
      </c>
      <c r="CD16" s="98">
        <v>2454</v>
      </c>
    </row>
    <row r="17" spans="1:82">
      <c r="A17" s="99" t="s">
        <v>3</v>
      </c>
      <c r="B17" s="100">
        <v>1141.83</v>
      </c>
      <c r="C17" s="101">
        <v>1162.83</v>
      </c>
      <c r="D17" s="101">
        <v>1160.83</v>
      </c>
      <c r="E17" s="101">
        <v>1150.33</v>
      </c>
      <c r="F17" s="101">
        <v>1180.33</v>
      </c>
      <c r="G17" s="101">
        <v>1157.33</v>
      </c>
      <c r="H17" s="101">
        <v>1097.33</v>
      </c>
      <c r="I17" s="101">
        <v>1126.33</v>
      </c>
      <c r="J17" s="101">
        <v>1170.33</v>
      </c>
      <c r="K17" s="102">
        <v>1212.33</v>
      </c>
      <c r="L17" s="101">
        <v>1235.33</v>
      </c>
      <c r="M17" s="101">
        <v>1295</v>
      </c>
      <c r="N17" s="101">
        <v>1273.6300000000001</v>
      </c>
      <c r="O17" s="101">
        <v>1256.6300000000001</v>
      </c>
      <c r="P17" s="101">
        <v>1209.6300000000001</v>
      </c>
      <c r="Q17" s="101">
        <v>1274.83</v>
      </c>
      <c r="R17" s="101">
        <v>1333.83</v>
      </c>
      <c r="S17" s="103" t="s">
        <v>17</v>
      </c>
      <c r="T17" s="103">
        <v>1444.83</v>
      </c>
      <c r="U17" s="103">
        <v>1440.83</v>
      </c>
      <c r="V17" s="103">
        <v>1440.83</v>
      </c>
      <c r="W17" s="103">
        <v>1564.83</v>
      </c>
      <c r="X17" s="103">
        <v>1612.75</v>
      </c>
      <c r="Y17" s="103">
        <v>1467.34</v>
      </c>
      <c r="Z17" s="104">
        <v>1313.42</v>
      </c>
      <c r="AA17" s="103">
        <v>1314.42</v>
      </c>
      <c r="AB17" s="103">
        <v>1405.42</v>
      </c>
      <c r="AC17" s="103">
        <v>1487.12</v>
      </c>
      <c r="AD17" s="103">
        <v>1488.12</v>
      </c>
      <c r="AE17" s="103">
        <v>1521.28</v>
      </c>
      <c r="AF17" s="103" t="s">
        <v>23</v>
      </c>
      <c r="AG17" s="103">
        <v>1433.21</v>
      </c>
      <c r="AH17" s="103">
        <v>1459.21</v>
      </c>
      <c r="AI17" s="103">
        <v>1484.21</v>
      </c>
      <c r="AJ17" s="103">
        <v>1468.21</v>
      </c>
      <c r="AK17" s="103">
        <v>1453.26</v>
      </c>
      <c r="AL17" s="103">
        <v>1462.26</v>
      </c>
      <c r="AM17" s="103">
        <v>1457.26</v>
      </c>
      <c r="AN17" s="105">
        <v>1403.26</v>
      </c>
      <c r="AO17" s="104">
        <v>1269.56</v>
      </c>
      <c r="AP17" s="106">
        <v>1108.56</v>
      </c>
      <c r="AQ17" s="106">
        <v>1130.56</v>
      </c>
      <c r="AR17" s="106">
        <v>1303.56</v>
      </c>
      <c r="AS17" s="106">
        <v>1348.56</v>
      </c>
      <c r="AT17" s="106">
        <v>1327.56</v>
      </c>
      <c r="AU17" s="107">
        <v>1237.56</v>
      </c>
      <c r="AV17" s="107">
        <v>1225.56</v>
      </c>
      <c r="AW17" s="107">
        <v>1245.42</v>
      </c>
      <c r="AX17" s="106">
        <v>1300.42</v>
      </c>
      <c r="AY17" s="106">
        <v>1358.42</v>
      </c>
      <c r="AZ17" s="106">
        <v>1412.42</v>
      </c>
      <c r="BA17" s="106">
        <v>1477.62</v>
      </c>
      <c r="BB17" s="106">
        <v>1446.62</v>
      </c>
      <c r="BC17" s="106">
        <v>1466.62</v>
      </c>
      <c r="BD17" s="106">
        <v>1508.62</v>
      </c>
      <c r="BE17" s="106">
        <v>1564.2</v>
      </c>
      <c r="BF17" s="106">
        <v>1548.98</v>
      </c>
      <c r="BG17" s="106">
        <v>1571.78</v>
      </c>
      <c r="BH17" s="106">
        <v>1719.98</v>
      </c>
      <c r="BI17" s="106">
        <v>1792.48</v>
      </c>
      <c r="BJ17" s="106">
        <v>1724.68</v>
      </c>
      <c r="BK17" s="108">
        <v>1804.52</v>
      </c>
      <c r="BL17" s="108">
        <v>1948.88</v>
      </c>
      <c r="BM17" s="108">
        <v>2101.44</v>
      </c>
      <c r="BN17" s="108">
        <v>2199.44</v>
      </c>
      <c r="BO17" s="108">
        <v>2309.44</v>
      </c>
      <c r="BP17" s="108">
        <v>2540.44</v>
      </c>
      <c r="BQ17" s="108">
        <v>2452.44</v>
      </c>
      <c r="BR17" s="108">
        <v>2396.1</v>
      </c>
      <c r="BS17" s="108">
        <v>2406.1</v>
      </c>
      <c r="BT17" s="108">
        <v>2548.96</v>
      </c>
      <c r="BU17" s="108">
        <v>2391.77</v>
      </c>
      <c r="BV17" s="108">
        <v>2122.87</v>
      </c>
      <c r="BW17" s="108">
        <v>2132.0300000000002</v>
      </c>
      <c r="BX17" s="108">
        <v>2162.41</v>
      </c>
      <c r="BY17" s="108">
        <v>2088.83</v>
      </c>
      <c r="BZ17" s="108">
        <v>2016.29</v>
      </c>
      <c r="CA17" s="108">
        <v>1931.29</v>
      </c>
      <c r="CB17" s="108">
        <v>1949.29</v>
      </c>
      <c r="CC17" s="108">
        <v>2021.29</v>
      </c>
      <c r="CD17" s="108">
        <v>2305.29</v>
      </c>
    </row>
    <row r="18" spans="1:82">
      <c r="A18" s="3" t="s">
        <v>4</v>
      </c>
      <c r="B18" s="8">
        <v>1144.23</v>
      </c>
      <c r="C18" s="4">
        <v>1165.23</v>
      </c>
      <c r="D18" s="4">
        <v>1163.23</v>
      </c>
      <c r="E18" s="4">
        <v>1152.73</v>
      </c>
      <c r="F18" s="4">
        <v>1184.73</v>
      </c>
      <c r="G18" s="4">
        <v>1161.73</v>
      </c>
      <c r="H18" s="4">
        <v>1101.73</v>
      </c>
      <c r="I18" s="4">
        <v>1131.73</v>
      </c>
      <c r="J18" s="4">
        <v>1175.73</v>
      </c>
      <c r="K18" s="11">
        <v>1217.73</v>
      </c>
      <c r="L18" s="4">
        <v>1244.73</v>
      </c>
      <c r="M18" s="4">
        <v>1302.03</v>
      </c>
      <c r="N18" s="4">
        <v>1276.03</v>
      </c>
      <c r="O18" s="4">
        <v>1259.03</v>
      </c>
      <c r="P18" s="4">
        <v>1215.03</v>
      </c>
      <c r="Q18" s="4">
        <v>1280.23</v>
      </c>
      <c r="R18" s="4">
        <v>1338.23</v>
      </c>
      <c r="S18" s="18" t="s">
        <v>18</v>
      </c>
      <c r="T18" s="18">
        <v>1449.23</v>
      </c>
      <c r="U18" s="18">
        <v>1445.23</v>
      </c>
      <c r="V18" s="18">
        <v>1445.23</v>
      </c>
      <c r="W18" s="18">
        <v>1569.23</v>
      </c>
      <c r="X18" s="18">
        <v>1620.15</v>
      </c>
      <c r="Y18" s="18">
        <v>1472.74</v>
      </c>
      <c r="Z18" s="20">
        <v>1316.82</v>
      </c>
      <c r="AA18" s="18">
        <v>1318.82</v>
      </c>
      <c r="AB18" s="18">
        <v>1411.82</v>
      </c>
      <c r="AC18" s="18">
        <v>1494.52</v>
      </c>
      <c r="AD18" s="18">
        <v>1494.52</v>
      </c>
      <c r="AE18" s="18">
        <v>1527.68</v>
      </c>
      <c r="AF18" s="18" t="s">
        <v>24</v>
      </c>
      <c r="AG18" s="18">
        <v>1437.61</v>
      </c>
      <c r="AH18" s="18">
        <v>1463.61</v>
      </c>
      <c r="AI18" s="18">
        <v>1488.61</v>
      </c>
      <c r="AJ18" s="18">
        <v>1474.61</v>
      </c>
      <c r="AK18" s="18">
        <v>1458.66</v>
      </c>
      <c r="AL18" s="18">
        <v>1467.66</v>
      </c>
      <c r="AM18" s="18">
        <v>1462.6</v>
      </c>
      <c r="AN18" s="18">
        <v>1408.66</v>
      </c>
      <c r="AO18" s="20">
        <v>1273.96</v>
      </c>
      <c r="AP18" s="79">
        <v>1117.96</v>
      </c>
      <c r="AQ18" s="84">
        <v>1138.96</v>
      </c>
      <c r="AR18" s="85">
        <v>1307.96</v>
      </c>
      <c r="AS18" s="85">
        <v>1352.96</v>
      </c>
      <c r="AT18" s="85">
        <v>1331.96</v>
      </c>
      <c r="AU18" s="81">
        <v>1238.96</v>
      </c>
      <c r="AV18" s="81">
        <v>1227.96</v>
      </c>
      <c r="AW18" s="81">
        <v>1247.82</v>
      </c>
      <c r="AX18" s="79">
        <v>1301.82</v>
      </c>
      <c r="AY18" s="79">
        <v>1360.82</v>
      </c>
      <c r="AZ18" s="78">
        <v>1416.82</v>
      </c>
      <c r="BA18" s="78">
        <v>1480.02</v>
      </c>
      <c r="BB18" s="78">
        <v>1450.02</v>
      </c>
      <c r="BC18" s="78">
        <v>1471.02</v>
      </c>
      <c r="BD18" s="78">
        <v>1512.02</v>
      </c>
      <c r="BE18" s="78">
        <v>1566.6</v>
      </c>
      <c r="BF18" s="78">
        <v>1552.38</v>
      </c>
      <c r="BG18" s="78">
        <v>1575.18</v>
      </c>
      <c r="BH18" s="78">
        <v>1723.38</v>
      </c>
      <c r="BI18" s="78">
        <v>1797.88</v>
      </c>
      <c r="BJ18" s="78">
        <v>1728.08</v>
      </c>
      <c r="BK18" s="98">
        <v>1806.92</v>
      </c>
      <c r="BL18" s="98">
        <v>1955.28</v>
      </c>
      <c r="BM18" s="98">
        <v>2123.84</v>
      </c>
      <c r="BN18" s="98">
        <v>2215.84</v>
      </c>
      <c r="BO18" s="98">
        <v>2322.84</v>
      </c>
      <c r="BP18" s="98">
        <v>2552.84</v>
      </c>
      <c r="BQ18" s="98">
        <v>2461.84</v>
      </c>
      <c r="BR18" s="98">
        <v>2415.5</v>
      </c>
      <c r="BS18" s="98">
        <v>2430.5</v>
      </c>
      <c r="BT18" s="98">
        <v>2574.36</v>
      </c>
      <c r="BU18" s="98">
        <v>2422.17</v>
      </c>
      <c r="BV18" s="98">
        <v>2141.27</v>
      </c>
      <c r="BW18" s="98">
        <v>2140.4299999999998</v>
      </c>
      <c r="BX18" s="98">
        <v>2171.81</v>
      </c>
      <c r="BY18" s="98">
        <v>2097.23</v>
      </c>
      <c r="BZ18" s="98">
        <v>2049.69</v>
      </c>
      <c r="CA18" s="98">
        <v>1969.69</v>
      </c>
      <c r="CB18" s="98">
        <v>1981.69</v>
      </c>
      <c r="CC18" s="98">
        <v>2052.69</v>
      </c>
      <c r="CD18" s="98">
        <v>2328.69</v>
      </c>
    </row>
    <row r="19" spans="1:82">
      <c r="A19" s="5" t="s">
        <v>5</v>
      </c>
      <c r="B19" s="6">
        <v>741.58799999999997</v>
      </c>
      <c r="C19" s="7">
        <v>758.58799999999997</v>
      </c>
      <c r="D19" s="7">
        <v>750.58799999999997</v>
      </c>
      <c r="E19" s="7">
        <v>702.08799999999997</v>
      </c>
      <c r="F19" s="7">
        <v>736.08799999999997</v>
      </c>
      <c r="G19" s="7">
        <v>714.08799999999997</v>
      </c>
      <c r="H19" s="7">
        <v>657.08799999999997</v>
      </c>
      <c r="I19" s="7">
        <v>683.08799999999997</v>
      </c>
      <c r="J19" s="7">
        <v>732.08799999999997</v>
      </c>
      <c r="K19" s="10">
        <v>771.08799999999997</v>
      </c>
      <c r="L19" s="7">
        <v>792.08799999999997</v>
      </c>
      <c r="M19" s="7">
        <v>865.38800000000003</v>
      </c>
      <c r="N19" s="7">
        <v>837.38800000000003</v>
      </c>
      <c r="O19" s="7">
        <v>818.38800000000003</v>
      </c>
      <c r="P19" s="7">
        <v>795.38800000000003</v>
      </c>
      <c r="Q19" s="7">
        <v>793.08799999999997</v>
      </c>
      <c r="R19" s="7">
        <v>845.08799999999997</v>
      </c>
      <c r="S19" s="17" t="s">
        <v>19</v>
      </c>
      <c r="T19" s="19">
        <v>949.08799999999997</v>
      </c>
      <c r="U19" s="17">
        <v>953.08799999999997</v>
      </c>
      <c r="V19" s="17">
        <v>953.08799999999997</v>
      </c>
      <c r="W19" s="17">
        <v>1057.0899999999999</v>
      </c>
      <c r="X19" s="17">
        <v>1085.0899999999999</v>
      </c>
      <c r="Y19" s="17">
        <v>951.68</v>
      </c>
      <c r="Z19" s="19">
        <v>828.678</v>
      </c>
      <c r="AA19" s="17">
        <v>823.678</v>
      </c>
      <c r="AB19" s="17">
        <v>899.678</v>
      </c>
      <c r="AC19" s="17">
        <v>962.678</v>
      </c>
      <c r="AD19" s="17">
        <v>965.68</v>
      </c>
      <c r="AE19" s="17">
        <v>973.68</v>
      </c>
      <c r="AF19" s="17">
        <v>916.68</v>
      </c>
      <c r="AG19" s="17">
        <v>914.678</v>
      </c>
      <c r="AH19" s="17">
        <v>938.68</v>
      </c>
      <c r="AI19" s="17">
        <v>963.68</v>
      </c>
      <c r="AJ19" s="17">
        <v>940.68</v>
      </c>
      <c r="AK19" s="17">
        <v>922.73</v>
      </c>
      <c r="AL19" s="17">
        <v>927.72799999999995</v>
      </c>
      <c r="AM19" s="17">
        <v>924.72799999999995</v>
      </c>
      <c r="AN19" s="17">
        <v>856.72799999999995</v>
      </c>
      <c r="AO19" s="19">
        <v>672.82799999999997</v>
      </c>
      <c r="AP19" s="78">
        <v>449.82799999999997</v>
      </c>
      <c r="AQ19" s="78">
        <v>489.82799999999997</v>
      </c>
      <c r="AR19" s="78">
        <v>703.82799999999997</v>
      </c>
      <c r="AS19" s="78">
        <v>742.82799999999997</v>
      </c>
      <c r="AT19" s="78">
        <v>716.82799999999997</v>
      </c>
      <c r="AU19" s="82">
        <v>640.83000000000004</v>
      </c>
      <c r="AV19" s="82">
        <v>655.83</v>
      </c>
      <c r="AW19" s="82">
        <v>684.69</v>
      </c>
      <c r="AX19" s="78">
        <v>739.69</v>
      </c>
      <c r="AY19" s="78">
        <v>798.69</v>
      </c>
      <c r="AZ19" s="78">
        <v>845.69</v>
      </c>
      <c r="BA19" s="78">
        <v>880.49</v>
      </c>
      <c r="BB19" s="78">
        <v>857.49</v>
      </c>
      <c r="BC19" s="78">
        <v>877.49</v>
      </c>
      <c r="BD19" s="78">
        <v>913.49</v>
      </c>
      <c r="BE19" s="78">
        <v>963.49</v>
      </c>
      <c r="BF19" s="78">
        <v>948.49</v>
      </c>
      <c r="BG19" s="78">
        <v>980.49</v>
      </c>
      <c r="BH19" s="78">
        <v>1125.49</v>
      </c>
      <c r="BI19" s="78">
        <v>1167.69</v>
      </c>
      <c r="BJ19" s="78">
        <v>1096.69</v>
      </c>
      <c r="BK19" s="98">
        <v>1197.69</v>
      </c>
      <c r="BL19" s="98">
        <v>1318.69</v>
      </c>
      <c r="BM19" s="98">
        <v>1584.69</v>
      </c>
      <c r="BN19" s="98">
        <v>1664.29</v>
      </c>
      <c r="BO19" s="98">
        <v>1820.29</v>
      </c>
      <c r="BP19" s="98">
        <v>1986.29</v>
      </c>
      <c r="BQ19" s="98">
        <v>1842.29</v>
      </c>
      <c r="BR19" s="98">
        <v>1760.29</v>
      </c>
      <c r="BS19" s="98">
        <v>1699.288</v>
      </c>
      <c r="BT19" s="98">
        <v>1776.288</v>
      </c>
      <c r="BU19" s="98">
        <v>1718.9580000000001</v>
      </c>
      <c r="BV19" s="98">
        <v>1525.9580000000001</v>
      </c>
      <c r="BW19" s="98">
        <v>1583.9580000000001</v>
      </c>
      <c r="BX19" s="98">
        <v>1596.9580000000001</v>
      </c>
      <c r="BY19" s="98">
        <v>1472.058</v>
      </c>
      <c r="BZ19" s="98">
        <v>1439.058</v>
      </c>
      <c r="CA19" s="98">
        <v>1396.058</v>
      </c>
      <c r="CB19" s="98">
        <v>1392.058</v>
      </c>
      <c r="CC19" s="98">
        <v>1463.06</v>
      </c>
      <c r="CD19" s="98">
        <v>1741.058</v>
      </c>
    </row>
    <row r="20" spans="1:82">
      <c r="A20" s="3" t="s">
        <v>6</v>
      </c>
      <c r="B20" s="8">
        <v>2207</v>
      </c>
      <c r="C20" s="4">
        <v>2228</v>
      </c>
      <c r="D20" s="4">
        <v>2226</v>
      </c>
      <c r="E20" s="4">
        <v>2125</v>
      </c>
      <c r="F20" s="4">
        <v>2221</v>
      </c>
      <c r="G20" s="4">
        <v>2144</v>
      </c>
      <c r="H20" s="4">
        <v>2053</v>
      </c>
      <c r="I20" s="4">
        <v>1904</v>
      </c>
      <c r="J20" s="4">
        <v>2178</v>
      </c>
      <c r="K20" s="11">
        <v>2217</v>
      </c>
      <c r="L20" s="4">
        <v>2234</v>
      </c>
      <c r="M20" s="4">
        <v>2438</v>
      </c>
      <c r="N20" s="4">
        <v>2367</v>
      </c>
      <c r="O20" s="4">
        <v>2344</v>
      </c>
      <c r="P20" s="4">
        <v>2275</v>
      </c>
      <c r="Q20" s="4">
        <v>2314</v>
      </c>
      <c r="R20" s="4">
        <v>2384</v>
      </c>
      <c r="S20" s="18" t="s">
        <v>20</v>
      </c>
      <c r="T20" s="18">
        <v>2559</v>
      </c>
      <c r="U20" s="18">
        <v>2576</v>
      </c>
      <c r="V20" s="18">
        <v>2576</v>
      </c>
      <c r="W20" s="18">
        <v>2755</v>
      </c>
      <c r="X20" s="18">
        <v>2694</v>
      </c>
      <c r="Y20" s="18">
        <v>2451</v>
      </c>
      <c r="Z20" s="18">
        <v>2319</v>
      </c>
      <c r="AA20" s="18">
        <v>2308</v>
      </c>
      <c r="AB20" s="18">
        <v>2409</v>
      </c>
      <c r="AC20" s="18">
        <v>2580</v>
      </c>
      <c r="AD20" s="18">
        <v>2664</v>
      </c>
      <c r="AE20" s="18">
        <v>2657</v>
      </c>
      <c r="AF20" s="18">
        <v>2524</v>
      </c>
      <c r="AG20" s="18">
        <v>2555</v>
      </c>
      <c r="AH20" s="18">
        <v>2539</v>
      </c>
      <c r="AI20" s="18">
        <v>2556</v>
      </c>
      <c r="AJ20" s="18">
        <v>2526</v>
      </c>
      <c r="AK20" s="18">
        <v>2628</v>
      </c>
      <c r="AL20" s="18">
        <v>2604</v>
      </c>
      <c r="AM20" s="18">
        <v>2603</v>
      </c>
      <c r="AN20" s="18">
        <v>2571</v>
      </c>
      <c r="AO20" s="20">
        <v>2193</v>
      </c>
      <c r="AP20" s="79">
        <v>1931</v>
      </c>
      <c r="AQ20" s="79">
        <v>2129</v>
      </c>
      <c r="AR20" s="79">
        <v>2577</v>
      </c>
      <c r="AS20" s="79">
        <v>2573</v>
      </c>
      <c r="AT20" s="79">
        <v>2609</v>
      </c>
      <c r="AU20" s="81">
        <v>2589</v>
      </c>
      <c r="AV20" s="81">
        <v>2615</v>
      </c>
      <c r="AW20" s="81">
        <v>2752</v>
      </c>
      <c r="AX20" s="79">
        <v>2708</v>
      </c>
      <c r="AY20" s="79">
        <v>2901</v>
      </c>
      <c r="AZ20" s="78">
        <v>2988</v>
      </c>
      <c r="BA20" s="78">
        <v>3036</v>
      </c>
      <c r="BB20" s="78">
        <v>2864</v>
      </c>
      <c r="BC20" s="78">
        <v>2721</v>
      </c>
      <c r="BD20" s="78">
        <v>2784</v>
      </c>
      <c r="BE20" s="78">
        <v>3010</v>
      </c>
      <c r="BF20" s="78">
        <v>3104</v>
      </c>
      <c r="BG20" s="78">
        <v>3097</v>
      </c>
      <c r="BH20" s="78">
        <v>3387</v>
      </c>
      <c r="BI20" s="78">
        <v>3570</v>
      </c>
      <c r="BJ20" s="78">
        <v>3500</v>
      </c>
      <c r="BK20" s="98">
        <v>3376</v>
      </c>
      <c r="BL20" s="98">
        <v>3446</v>
      </c>
      <c r="BM20" s="98">
        <v>3696</v>
      </c>
      <c r="BN20" s="98">
        <v>3765</v>
      </c>
      <c r="BO20" s="98">
        <v>3714</v>
      </c>
      <c r="BP20" s="98">
        <v>3496</v>
      </c>
      <c r="BQ20" s="98">
        <v>3553</v>
      </c>
      <c r="BR20" s="98">
        <v>3388</v>
      </c>
      <c r="BS20" s="98">
        <v>3704</v>
      </c>
      <c r="BT20" s="98">
        <v>3309</v>
      </c>
      <c r="BU20" s="98">
        <v>3404</v>
      </c>
      <c r="BV20" s="98">
        <v>3486</v>
      </c>
      <c r="BW20" s="98">
        <v>3346</v>
      </c>
      <c r="BX20" s="98">
        <v>3868</v>
      </c>
      <c r="BY20" s="98">
        <v>3776</v>
      </c>
      <c r="BZ20" s="98">
        <v>3332</v>
      </c>
      <c r="CA20" s="98">
        <v>3407</v>
      </c>
      <c r="CB20" s="98">
        <v>3111</v>
      </c>
      <c r="CC20" s="98">
        <v>2950</v>
      </c>
      <c r="CD20" s="98">
        <v>3176</v>
      </c>
    </row>
    <row r="21" spans="1:82"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</sheetData>
  <mergeCells count="1">
    <mergeCell ref="A1:CD3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6199-A51B-446B-8D15-A627E8C960DC}">
  <dimension ref="B2:G13"/>
  <sheetViews>
    <sheetView tabSelected="1" workbookViewId="0">
      <selection activeCell="C18" sqref="C18"/>
    </sheetView>
  </sheetViews>
  <sheetFormatPr defaultRowHeight="14.4"/>
  <cols>
    <col min="2" max="2" width="44.44140625" bestFit="1" customWidth="1"/>
    <col min="3" max="3" width="32.6640625" bestFit="1" customWidth="1"/>
    <col min="4" max="4" width="10.44140625" bestFit="1" customWidth="1"/>
    <col min="5" max="5" width="9.5546875" bestFit="1" customWidth="1"/>
    <col min="6" max="6" width="13.33203125" bestFit="1" customWidth="1"/>
    <col min="7" max="7" width="9" bestFit="1" customWidth="1"/>
    <col min="8" max="8" width="11.5546875" bestFit="1" customWidth="1"/>
    <col min="9" max="9" width="10.5546875" bestFit="1" customWidth="1"/>
  </cols>
  <sheetData>
    <row r="2" spans="2:7">
      <c r="B2" s="23"/>
    </row>
    <row r="3" spans="2:7">
      <c r="B3" s="23"/>
    </row>
    <row r="4" spans="2:7" ht="28.8">
      <c r="B4" s="24" t="s">
        <v>26</v>
      </c>
      <c r="C4" s="66" t="s">
        <v>46</v>
      </c>
      <c r="D4" s="25" t="s">
        <v>27</v>
      </c>
      <c r="E4" s="25" t="s">
        <v>28</v>
      </c>
      <c r="F4" s="25" t="s">
        <v>29</v>
      </c>
      <c r="G4" s="25" t="s">
        <v>30</v>
      </c>
    </row>
    <row r="5" spans="2:7">
      <c r="B5" s="26" t="s">
        <v>54</v>
      </c>
      <c r="C5" s="27">
        <v>2016.29</v>
      </c>
      <c r="D5" s="28"/>
      <c r="E5" s="28"/>
      <c r="F5" s="28"/>
      <c r="G5" s="29"/>
    </row>
    <row r="6" spans="2:7">
      <c r="B6" s="30">
        <v>45047</v>
      </c>
      <c r="C6" s="43">
        <v>2016.29</v>
      </c>
      <c r="D6" s="38">
        <f t="shared" ref="D6:D8" si="0">C6-$C$5</f>
        <v>0</v>
      </c>
      <c r="E6" s="39">
        <f t="shared" ref="E6:E8" si="1">D6/$C$5</f>
        <v>0</v>
      </c>
      <c r="F6" s="34">
        <v>0.35</v>
      </c>
      <c r="G6" s="34">
        <f t="shared" ref="G6:G8" si="2">F6*E6</f>
        <v>0</v>
      </c>
    </row>
    <row r="7" spans="2:7">
      <c r="B7" s="30">
        <v>45078</v>
      </c>
      <c r="C7" s="43">
        <f>'Fuel prices'!CA17</f>
        <v>1931.29</v>
      </c>
      <c r="D7" s="38">
        <f>C7-$C$5</f>
        <v>-85</v>
      </c>
      <c r="E7" s="39">
        <f t="shared" si="1"/>
        <v>-4.2156634214324328E-2</v>
      </c>
      <c r="F7" s="34">
        <v>0.35</v>
      </c>
      <c r="G7" s="34">
        <f t="shared" si="2"/>
        <v>-1.4754821975013514E-2</v>
      </c>
    </row>
    <row r="8" spans="2:7">
      <c r="B8" s="30">
        <v>45108</v>
      </c>
      <c r="C8" s="43">
        <f>'Fuel prices'!CB17</f>
        <v>1949.29</v>
      </c>
      <c r="D8" s="38">
        <f t="shared" si="0"/>
        <v>-67</v>
      </c>
      <c r="E8" s="39">
        <f t="shared" si="1"/>
        <v>-3.3229346968937999E-2</v>
      </c>
      <c r="F8" s="34">
        <v>0.35</v>
      </c>
      <c r="G8" s="34">
        <f t="shared" si="2"/>
        <v>-1.1630271439128299E-2</v>
      </c>
    </row>
    <row r="9" spans="2:7">
      <c r="B9" s="30">
        <v>45139</v>
      </c>
      <c r="C9" s="43">
        <f>'Fuel prices'!CC17</f>
        <v>2021.29</v>
      </c>
      <c r="D9" s="38">
        <f t="shared" ref="D9" si="3">C9-$C$5</f>
        <v>5</v>
      </c>
      <c r="E9" s="39">
        <f t="shared" ref="E9" si="4">D9/$C$5</f>
        <v>2.4798020126073133E-3</v>
      </c>
      <c r="F9" s="34">
        <v>0.35</v>
      </c>
      <c r="G9" s="34">
        <f t="shared" ref="G9" si="5">F9*E9</f>
        <v>8.6793070441255958E-4</v>
      </c>
    </row>
    <row r="10" spans="2:7">
      <c r="B10" s="30">
        <v>45170</v>
      </c>
      <c r="C10" s="43">
        <f>'Fuel prices'!CD17</f>
        <v>2305.29</v>
      </c>
      <c r="D10" s="38">
        <f t="shared" ref="D10" si="6">C10-$C$5</f>
        <v>289</v>
      </c>
      <c r="E10" s="39">
        <f t="shared" ref="E10" si="7">D10/$C$5</f>
        <v>0.14333255632870273</v>
      </c>
      <c r="F10" s="34">
        <v>0.35</v>
      </c>
      <c r="G10" s="34">
        <f t="shared" ref="G10" si="8">F10*E10</f>
        <v>5.0166394715045956E-2</v>
      </c>
    </row>
    <row r="11" spans="2:7">
      <c r="B11" s="93"/>
      <c r="C11" s="94"/>
      <c r="D11" s="95"/>
      <c r="E11" s="96"/>
      <c r="F11" s="97"/>
      <c r="G11" s="97"/>
    </row>
    <row r="12" spans="2:7">
      <c r="B12" s="93"/>
      <c r="C12" s="94"/>
      <c r="D12" s="95"/>
      <c r="E12" s="96"/>
      <c r="F12" s="97"/>
      <c r="G12" s="97"/>
    </row>
    <row r="13" spans="2:7">
      <c r="B13" s="55" t="s">
        <v>37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3B3D3-2CA4-41AF-8725-EE35A6F9C73D}">
  <dimension ref="B2:G37"/>
  <sheetViews>
    <sheetView zoomScale="115" zoomScaleNormal="115" workbookViewId="0">
      <selection activeCell="C2" sqref="C2"/>
    </sheetView>
  </sheetViews>
  <sheetFormatPr defaultRowHeight="14.4"/>
  <cols>
    <col min="2" max="2" width="25" customWidth="1"/>
    <col min="3" max="3" width="32.6640625" bestFit="1" customWidth="1"/>
    <col min="4" max="4" width="10.44140625" bestFit="1" customWidth="1"/>
    <col min="5" max="5" width="9.5546875" bestFit="1" customWidth="1"/>
    <col min="6" max="6" width="13.33203125" bestFit="1" customWidth="1"/>
    <col min="7" max="7" width="9" bestFit="1" customWidth="1"/>
    <col min="8" max="8" width="11.5546875" bestFit="1" customWidth="1"/>
    <col min="9" max="9" width="10.5546875" bestFit="1" customWidth="1"/>
  </cols>
  <sheetData>
    <row r="2" spans="2:7">
      <c r="B2" s="23"/>
    </row>
    <row r="3" spans="2:7">
      <c r="B3" s="23"/>
    </row>
    <row r="4" spans="2:7" ht="28.8">
      <c r="B4" s="24" t="s">
        <v>26</v>
      </c>
      <c r="C4" s="66" t="s">
        <v>46</v>
      </c>
      <c r="D4" s="25" t="s">
        <v>27</v>
      </c>
      <c r="E4" s="25" t="s">
        <v>28</v>
      </c>
      <c r="F4" s="25" t="s">
        <v>29</v>
      </c>
      <c r="G4" s="25" t="s">
        <v>30</v>
      </c>
    </row>
    <row r="5" spans="2:7">
      <c r="B5" s="26" t="s">
        <v>31</v>
      </c>
      <c r="C5" s="89">
        <v>1510</v>
      </c>
      <c r="D5" s="28"/>
      <c r="E5" s="28"/>
      <c r="F5" s="28"/>
      <c r="G5" s="29"/>
    </row>
    <row r="6" spans="2:7">
      <c r="B6" s="30">
        <v>44378</v>
      </c>
      <c r="C6" s="43">
        <f>'Fuel prices'!BD$17</f>
        <v>1508.62</v>
      </c>
      <c r="D6" s="38">
        <f t="shared" ref="D6:D11" si="0">C6-$C$5</f>
        <v>-1.3800000000001091</v>
      </c>
      <c r="E6" s="39">
        <f t="shared" ref="E6" si="1">D6/$C$5</f>
        <v>-9.1390728476828419E-4</v>
      </c>
      <c r="F6" s="34">
        <v>0.35</v>
      </c>
      <c r="G6" s="34">
        <f t="shared" ref="G6" si="2">F6*E6</f>
        <v>-3.1986754966889947E-4</v>
      </c>
    </row>
    <row r="7" spans="2:7">
      <c r="B7" s="30">
        <v>44409</v>
      </c>
      <c r="C7" s="43">
        <f>'Fuel prices'!BE17</f>
        <v>1564.2</v>
      </c>
      <c r="D7" s="38">
        <f t="shared" si="0"/>
        <v>54.200000000000045</v>
      </c>
      <c r="E7" s="39">
        <f t="shared" ref="E7" si="3">D7/$C$5</f>
        <v>3.5894039735099366E-2</v>
      </c>
      <c r="F7" s="34">
        <v>0.35</v>
      </c>
      <c r="G7" s="34">
        <f t="shared" ref="G7:G12" si="4">F7*E7</f>
        <v>1.2562913907284777E-2</v>
      </c>
    </row>
    <row r="8" spans="2:7">
      <c r="B8" s="30">
        <v>44440</v>
      </c>
      <c r="C8" s="43">
        <f>'Fuel prices'!BF17</f>
        <v>1548.98</v>
      </c>
      <c r="D8" s="38">
        <f t="shared" si="0"/>
        <v>38.980000000000018</v>
      </c>
      <c r="E8" s="39">
        <f t="shared" ref="E8" si="5">D8/$C$5</f>
        <v>2.5814569536423852E-2</v>
      </c>
      <c r="F8" s="34">
        <v>0.35</v>
      </c>
      <c r="G8" s="34">
        <f t="shared" si="4"/>
        <v>9.0350993377483479E-3</v>
      </c>
    </row>
    <row r="9" spans="2:7">
      <c r="B9" s="30">
        <v>44470</v>
      </c>
      <c r="C9" s="43">
        <f>'Fuel prices'!BG17</f>
        <v>1571.78</v>
      </c>
      <c r="D9" s="38">
        <f t="shared" si="0"/>
        <v>61.779999999999973</v>
      </c>
      <c r="E9" s="39">
        <f t="shared" ref="E9" si="6">D9/$C$5</f>
        <v>4.0913907284768194E-2</v>
      </c>
      <c r="F9" s="34">
        <v>0.35</v>
      </c>
      <c r="G9" s="34">
        <f t="shared" si="4"/>
        <v>1.4319867549668868E-2</v>
      </c>
    </row>
    <row r="10" spans="2:7">
      <c r="B10" s="30">
        <v>44501</v>
      </c>
      <c r="C10" s="43">
        <f>'Fuel prices'!BH17</f>
        <v>1719.98</v>
      </c>
      <c r="D10" s="38">
        <f t="shared" si="0"/>
        <v>209.98000000000002</v>
      </c>
      <c r="E10" s="39">
        <f t="shared" ref="E10" si="7">D10/$C$5</f>
        <v>0.13905960264900663</v>
      </c>
      <c r="F10" s="34">
        <v>0.35</v>
      </c>
      <c r="G10" s="34">
        <f t="shared" si="4"/>
        <v>4.8670860927152317E-2</v>
      </c>
    </row>
    <row r="11" spans="2:7">
      <c r="B11" s="30">
        <v>44531</v>
      </c>
      <c r="C11" s="43">
        <f>'Fuel prices'!BI17</f>
        <v>1792.48</v>
      </c>
      <c r="D11" s="38">
        <f t="shared" si="0"/>
        <v>282.48</v>
      </c>
      <c r="E11" s="39">
        <f t="shared" ref="E11" si="8">D11/$C$5</f>
        <v>0.18707284768211921</v>
      </c>
      <c r="F11" s="34">
        <v>0.35</v>
      </c>
      <c r="G11" s="34">
        <f t="shared" si="4"/>
        <v>6.5475496688741724E-2</v>
      </c>
    </row>
    <row r="12" spans="2:7">
      <c r="B12" s="30">
        <v>44562</v>
      </c>
      <c r="C12" s="43">
        <f>'Fuel prices'!BJ17</f>
        <v>1724.68</v>
      </c>
      <c r="D12" s="38">
        <f t="shared" ref="D12" si="9">C12-$C$5</f>
        <v>214.68000000000006</v>
      </c>
      <c r="E12" s="39">
        <f t="shared" ref="E12" si="10">D12/$C$5</f>
        <v>0.14217218543046362</v>
      </c>
      <c r="F12" s="34">
        <v>0.35</v>
      </c>
      <c r="G12" s="34">
        <f t="shared" si="4"/>
        <v>4.9760264900662265E-2</v>
      </c>
    </row>
    <row r="13" spans="2:7">
      <c r="B13" s="30">
        <v>44593</v>
      </c>
      <c r="C13" s="43">
        <f>'Fuel prices'!BK17</f>
        <v>1804.52</v>
      </c>
      <c r="D13" s="38">
        <f t="shared" ref="D13" si="11">C13-$C$5</f>
        <v>294.52</v>
      </c>
      <c r="E13" s="39">
        <f t="shared" ref="E13" si="12">D13/$C$5</f>
        <v>0.19504635761589403</v>
      </c>
      <c r="F13" s="34">
        <v>0.35</v>
      </c>
      <c r="G13" s="34">
        <f t="shared" ref="G13" si="13">F13*E13</f>
        <v>6.826622516556291E-2</v>
      </c>
    </row>
    <row r="14" spans="2:7">
      <c r="B14" s="30">
        <v>44621</v>
      </c>
      <c r="C14" s="43">
        <f>'Fuel prices'!BL17</f>
        <v>1948.88</v>
      </c>
      <c r="D14" s="38">
        <f t="shared" ref="D14" si="14">C14-$C$5</f>
        <v>438.88000000000011</v>
      </c>
      <c r="E14" s="39">
        <f t="shared" ref="E14" si="15">D14/$C$5</f>
        <v>0.29064900662251664</v>
      </c>
      <c r="F14" s="34">
        <v>0.35</v>
      </c>
      <c r="G14" s="34">
        <f t="shared" ref="G14" si="16">F14*E14</f>
        <v>0.10172715231788082</v>
      </c>
    </row>
    <row r="15" spans="2:7">
      <c r="B15" s="30">
        <v>44652</v>
      </c>
      <c r="C15" s="43">
        <f>'Fuel prices'!BM17</f>
        <v>2101.44</v>
      </c>
      <c r="D15" s="38">
        <f t="shared" ref="D15" si="17">C15-$C$5</f>
        <v>591.44000000000005</v>
      </c>
      <c r="E15" s="39">
        <f t="shared" ref="E15" si="18">D15/$C$5</f>
        <v>0.39168211920529805</v>
      </c>
      <c r="F15" s="34">
        <v>0.35</v>
      </c>
      <c r="G15" s="34">
        <f t="shared" ref="G15" si="19">F15*E15</f>
        <v>0.13708874172185431</v>
      </c>
    </row>
    <row r="16" spans="2:7">
      <c r="B16" s="30">
        <v>44682</v>
      </c>
      <c r="C16" s="43">
        <f>'Fuel prices'!BN17</f>
        <v>2199.44</v>
      </c>
      <c r="D16" s="38">
        <f t="shared" ref="D16" si="20">C16-$C$5</f>
        <v>689.44</v>
      </c>
      <c r="E16" s="39">
        <f t="shared" ref="E16" si="21">D16/$C$5</f>
        <v>0.45658278145695369</v>
      </c>
      <c r="F16" s="34">
        <v>0.35</v>
      </c>
      <c r="G16" s="34">
        <f t="shared" ref="G16" si="22">F16*E16</f>
        <v>0.15980397350993378</v>
      </c>
    </row>
    <row r="17" spans="2:7">
      <c r="B17" s="30">
        <v>44713</v>
      </c>
      <c r="C17" s="43">
        <f>'Fuel prices'!BO17</f>
        <v>2309.44</v>
      </c>
      <c r="D17" s="38">
        <f t="shared" ref="D17" si="23">C17-$C$5</f>
        <v>799.44</v>
      </c>
      <c r="E17" s="39">
        <f t="shared" ref="E17" si="24">D17/$C$5</f>
        <v>0.52943046357615897</v>
      </c>
      <c r="F17" s="34">
        <v>0.35</v>
      </c>
      <c r="G17" s="34">
        <f t="shared" ref="G17" si="25">F17*E17</f>
        <v>0.18530066225165562</v>
      </c>
    </row>
    <row r="18" spans="2:7">
      <c r="B18" s="30">
        <v>44743</v>
      </c>
      <c r="C18" s="43">
        <v>2540.44</v>
      </c>
      <c r="D18" s="38">
        <f t="shared" ref="D18" si="26">C18-$C$5</f>
        <v>1030.44</v>
      </c>
      <c r="E18" s="39">
        <f t="shared" ref="E18" si="27">D18/$C$5</f>
        <v>0.68241059602649012</v>
      </c>
      <c r="F18" s="34">
        <v>0.35</v>
      </c>
      <c r="G18" s="34">
        <f t="shared" ref="G18" si="28">F18*E18</f>
        <v>0.23884370860927154</v>
      </c>
    </row>
    <row r="19" spans="2:7">
      <c r="B19" s="30">
        <v>44774</v>
      </c>
      <c r="C19" s="43">
        <f>'Fuel prices'!BQ$17</f>
        <v>2452.44</v>
      </c>
      <c r="D19" s="38">
        <f t="shared" ref="D19" si="29">C19-$C$5</f>
        <v>942.44</v>
      </c>
      <c r="E19" s="39">
        <f t="shared" ref="E19" si="30">D19/$C$5</f>
        <v>0.62413245033112585</v>
      </c>
      <c r="F19" s="34">
        <v>0.35</v>
      </c>
      <c r="G19" s="34">
        <f t="shared" ref="G19" si="31">F19*E19</f>
        <v>0.21844635761589404</v>
      </c>
    </row>
    <row r="20" spans="2:7">
      <c r="B20" s="30">
        <v>44805</v>
      </c>
      <c r="C20" s="43">
        <v>2396.1</v>
      </c>
      <c r="D20" s="38">
        <f t="shared" ref="D20" si="32">C20-$C$5</f>
        <v>886.09999999999991</v>
      </c>
      <c r="E20" s="39">
        <f t="shared" ref="E20" si="33">D20/$C$5</f>
        <v>0.58682119205298011</v>
      </c>
      <c r="F20" s="34">
        <v>0.35</v>
      </c>
      <c r="G20" s="34">
        <f t="shared" ref="G20" si="34">F20*E20</f>
        <v>0.20538741721854303</v>
      </c>
    </row>
    <row r="21" spans="2:7">
      <c r="B21" s="30">
        <v>44835</v>
      </c>
      <c r="C21" s="43">
        <f>'Fuel prices'!BS17</f>
        <v>2406.1</v>
      </c>
      <c r="D21" s="38">
        <f t="shared" ref="D21" si="35">C21-$C$5</f>
        <v>896.09999999999991</v>
      </c>
      <c r="E21" s="39">
        <f t="shared" ref="E21" si="36">D21/$C$5</f>
        <v>0.59344370860927143</v>
      </c>
      <c r="F21" s="34">
        <v>0.35</v>
      </c>
      <c r="G21" s="34">
        <f t="shared" ref="G21" si="37">F21*E21</f>
        <v>0.207705298013245</v>
      </c>
    </row>
    <row r="22" spans="2:7">
      <c r="B22" s="30">
        <v>44866</v>
      </c>
      <c r="C22" s="43">
        <f>'Fuel prices'!BT17</f>
        <v>2548.96</v>
      </c>
      <c r="D22" s="38">
        <f t="shared" ref="D22" si="38">C22-$C$5</f>
        <v>1038.96</v>
      </c>
      <c r="E22" s="39">
        <f t="shared" ref="E22" si="39">D22/$C$5</f>
        <v>0.68805298013245031</v>
      </c>
      <c r="F22" s="34">
        <v>0.35</v>
      </c>
      <c r="G22" s="34">
        <f t="shared" ref="G22" si="40">F22*E22</f>
        <v>0.24081854304635758</v>
      </c>
    </row>
    <row r="23" spans="2:7">
      <c r="B23" s="30">
        <v>44896</v>
      </c>
      <c r="C23" s="43">
        <f>'Fuel prices'!BU17</f>
        <v>2391.77</v>
      </c>
      <c r="D23" s="38">
        <f t="shared" ref="D23" si="41">C23-$C$5</f>
        <v>881.77</v>
      </c>
      <c r="E23" s="39">
        <f t="shared" ref="E23" si="42">D23/$C$5</f>
        <v>0.58395364238410596</v>
      </c>
      <c r="F23" s="34">
        <v>0.35</v>
      </c>
      <c r="G23" s="34">
        <f t="shared" ref="G23" si="43">F23*E23</f>
        <v>0.20438377483443707</v>
      </c>
    </row>
    <row r="24" spans="2:7">
      <c r="B24" s="30">
        <v>44927</v>
      </c>
      <c r="C24" s="43">
        <f>'Fuel prices'!BV17</f>
        <v>2122.87</v>
      </c>
      <c r="D24" s="38">
        <f t="shared" ref="D24" si="44">C24-$C$5</f>
        <v>612.86999999999989</v>
      </c>
      <c r="E24" s="39">
        <f t="shared" ref="E24" si="45">D24/$C$5</f>
        <v>0.40587417218543037</v>
      </c>
      <c r="F24" s="34">
        <v>0.35</v>
      </c>
      <c r="G24" s="34">
        <f t="shared" ref="G24" si="46">F24*E24</f>
        <v>0.14205596026490061</v>
      </c>
    </row>
    <row r="25" spans="2:7">
      <c r="B25" s="30">
        <v>44958</v>
      </c>
      <c r="C25" s="43">
        <f>'Fuel prices'!BW17</f>
        <v>2132.0300000000002</v>
      </c>
      <c r="D25" s="38">
        <f t="shared" ref="D25" si="47">C25-$C$5</f>
        <v>622.0300000000002</v>
      </c>
      <c r="E25" s="39">
        <f t="shared" ref="E25" si="48">D25/$C$5</f>
        <v>0.41194039735099353</v>
      </c>
      <c r="F25" s="34">
        <v>0.35</v>
      </c>
      <c r="G25" s="34">
        <f t="shared" ref="G25" si="49">F25*E25</f>
        <v>0.14417913907284771</v>
      </c>
    </row>
    <row r="26" spans="2:7">
      <c r="B26" s="30">
        <v>44986</v>
      </c>
      <c r="C26" s="43">
        <v>2162.41</v>
      </c>
      <c r="D26" s="38">
        <f t="shared" ref="D26" si="50">C26-$C$5</f>
        <v>652.40999999999985</v>
      </c>
      <c r="E26" s="39">
        <f t="shared" ref="E26" si="51">D26/$C$5</f>
        <v>0.4320596026490065</v>
      </c>
      <c r="F26" s="34">
        <v>0.35</v>
      </c>
      <c r="G26" s="34">
        <f t="shared" ref="G26" si="52">F26*E26</f>
        <v>0.15122086092715226</v>
      </c>
    </row>
    <row r="27" spans="2:7">
      <c r="B27" s="30">
        <v>45017</v>
      </c>
      <c r="C27" s="43">
        <f>'Fuel prices'!BY17</f>
        <v>2088.83</v>
      </c>
      <c r="D27" s="38">
        <f t="shared" ref="D27" si="53">C27-$C$5</f>
        <v>578.82999999999993</v>
      </c>
      <c r="E27" s="39">
        <f t="shared" ref="E27" si="54">D27/$C$5</f>
        <v>0.38333112582781453</v>
      </c>
      <c r="F27" s="34">
        <v>0.35</v>
      </c>
      <c r="G27" s="34">
        <f t="shared" ref="G27" si="55">F27*E27</f>
        <v>0.13416589403973508</v>
      </c>
    </row>
    <row r="28" spans="2:7">
      <c r="B28" s="30">
        <v>45047</v>
      </c>
      <c r="C28" s="43">
        <f>'Fuel prices'!BZ17</f>
        <v>2016.29</v>
      </c>
      <c r="D28" s="38">
        <f t="shared" ref="D28" si="56">C28-$C$5</f>
        <v>506.28999999999996</v>
      </c>
      <c r="E28" s="39">
        <f t="shared" ref="E28" si="57">D28/$C$5</f>
        <v>0.3352913907284768</v>
      </c>
      <c r="F28" s="34">
        <v>0.35</v>
      </c>
      <c r="G28" s="34">
        <f t="shared" ref="G28" si="58">F28*E28</f>
        <v>0.11735198675496687</v>
      </c>
    </row>
    <row r="29" spans="2:7">
      <c r="B29" s="30">
        <v>45078</v>
      </c>
      <c r="C29" s="43">
        <f>'Fuel prices'!CA17</f>
        <v>1931.29</v>
      </c>
      <c r="D29" s="38">
        <f t="shared" ref="D29" si="59">C29-$C$5</f>
        <v>421.28999999999996</v>
      </c>
      <c r="E29" s="39">
        <f t="shared" ref="E29" si="60">D29/$C$5</f>
        <v>0.27899999999999997</v>
      </c>
      <c r="F29" s="34">
        <v>0.35</v>
      </c>
      <c r="G29" s="34">
        <f t="shared" ref="G29" si="61">F29*E29</f>
        <v>9.7649999999999987E-2</v>
      </c>
    </row>
    <row r="30" spans="2:7">
      <c r="B30" s="30">
        <v>45108</v>
      </c>
      <c r="C30" s="43">
        <f>'Fuel prices'!CB17</f>
        <v>1949.29</v>
      </c>
      <c r="D30" s="38">
        <f t="shared" ref="D30" si="62">C30-$C$5</f>
        <v>439.28999999999996</v>
      </c>
      <c r="E30" s="39">
        <f t="shared" ref="E30" si="63">D30/$C$5</f>
        <v>0.29092052980132449</v>
      </c>
      <c r="F30" s="34">
        <v>0.35</v>
      </c>
      <c r="G30" s="34">
        <f t="shared" ref="G30" si="64">F30*E30</f>
        <v>0.10182218543046356</v>
      </c>
    </row>
    <row r="31" spans="2:7">
      <c r="B31" s="30">
        <v>45139</v>
      </c>
      <c r="C31" s="43">
        <f>'Fuel prices'!CC17</f>
        <v>2021.29</v>
      </c>
      <c r="D31" s="38">
        <f t="shared" ref="D31" si="65">C31-$C$5</f>
        <v>511.28999999999996</v>
      </c>
      <c r="E31" s="39">
        <f t="shared" ref="E31" si="66">D31/$C$5</f>
        <v>0.33860264900662251</v>
      </c>
      <c r="F31" s="34">
        <v>0.35</v>
      </c>
      <c r="G31" s="34">
        <f t="shared" ref="G31" si="67">F31*E31</f>
        <v>0.11851092715231787</v>
      </c>
    </row>
    <row r="32" spans="2:7">
      <c r="B32" s="30">
        <v>45170</v>
      </c>
      <c r="C32" s="43">
        <f>'Fuel prices'!CD17</f>
        <v>2305.29</v>
      </c>
      <c r="D32" s="38">
        <f t="shared" ref="D32" si="68">C32-$C$5</f>
        <v>795.29</v>
      </c>
      <c r="E32" s="39">
        <f t="shared" ref="E32" si="69">D32/$C$5</f>
        <v>0.52668211920529795</v>
      </c>
      <c r="F32" s="34">
        <v>0.35</v>
      </c>
      <c r="G32" s="34">
        <f t="shared" ref="G32" si="70">F32*E32</f>
        <v>0.18433874172185427</v>
      </c>
    </row>
    <row r="33" spans="2:7">
      <c r="B33" s="93"/>
      <c r="C33" s="94"/>
      <c r="D33" s="95"/>
      <c r="E33" s="96"/>
      <c r="F33" s="97"/>
      <c r="G33" s="97"/>
    </row>
    <row r="34" spans="2:7">
      <c r="B34" s="93"/>
      <c r="C34" s="94"/>
      <c r="D34" s="95"/>
      <c r="E34" s="96"/>
      <c r="F34" s="97"/>
      <c r="G34" s="97"/>
    </row>
    <row r="35" spans="2:7">
      <c r="B35" s="93"/>
      <c r="C35" s="94"/>
      <c r="D35" s="95"/>
      <c r="E35" s="96"/>
      <c r="F35" s="97"/>
      <c r="G35" s="97"/>
    </row>
    <row r="36" spans="2:7">
      <c r="B36" s="93"/>
      <c r="C36" s="94"/>
      <c r="D36" s="95"/>
      <c r="E36" s="96"/>
      <c r="F36" s="97"/>
      <c r="G36" s="97"/>
    </row>
    <row r="37" spans="2:7">
      <c r="B37" s="55" t="s">
        <v>37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F3CF1-FA15-4B99-A6E3-86A6348CDA01}">
  <dimension ref="B4:G119"/>
  <sheetViews>
    <sheetView zoomScaleNormal="100" workbookViewId="0">
      <selection activeCell="C4" sqref="C4"/>
    </sheetView>
  </sheetViews>
  <sheetFormatPr defaultRowHeight="14.4"/>
  <cols>
    <col min="2" max="2" width="25" customWidth="1"/>
    <col min="3" max="3" width="32.6640625" bestFit="1" customWidth="1"/>
    <col min="4" max="4" width="10.44140625" bestFit="1" customWidth="1"/>
    <col min="5" max="5" width="9.5546875" bestFit="1" customWidth="1"/>
    <col min="6" max="6" width="13.33203125" bestFit="1" customWidth="1"/>
    <col min="7" max="7" width="9" bestFit="1" customWidth="1"/>
    <col min="8" max="8" width="11.5546875" bestFit="1" customWidth="1"/>
    <col min="9" max="9" width="10.5546875" bestFit="1" customWidth="1"/>
  </cols>
  <sheetData>
    <row r="4" spans="2:7">
      <c r="B4" s="23" t="s">
        <v>25</v>
      </c>
    </row>
    <row r="5" spans="2:7">
      <c r="B5" s="23"/>
    </row>
    <row r="6" spans="2:7" ht="28.8">
      <c r="B6" s="24" t="s">
        <v>26</v>
      </c>
      <c r="C6" s="66" t="s">
        <v>46</v>
      </c>
      <c r="D6" s="25" t="s">
        <v>27</v>
      </c>
      <c r="E6" s="25" t="s">
        <v>28</v>
      </c>
      <c r="F6" s="25" t="s">
        <v>29</v>
      </c>
      <c r="G6" s="25" t="s">
        <v>30</v>
      </c>
    </row>
    <row r="7" spans="2:7">
      <c r="B7" s="26" t="s">
        <v>31</v>
      </c>
      <c r="C7" s="27">
        <v>1141</v>
      </c>
      <c r="D7" s="28"/>
      <c r="E7" s="28"/>
      <c r="F7" s="28"/>
      <c r="G7" s="29"/>
    </row>
    <row r="8" spans="2:7" hidden="1">
      <c r="B8" s="30">
        <v>41306</v>
      </c>
      <c r="C8" s="31">
        <v>1134</v>
      </c>
      <c r="D8" s="32">
        <f>C8-$C$7</f>
        <v>-7</v>
      </c>
      <c r="E8" s="33">
        <f t="shared" ref="E8:E71" si="0">D8/$C$7</f>
        <v>-6.1349693251533744E-3</v>
      </c>
      <c r="F8" s="34">
        <v>0.35</v>
      </c>
      <c r="G8" s="34">
        <f>F8*E8</f>
        <v>-2.1472392638036807E-3</v>
      </c>
    </row>
    <row r="9" spans="2:7" hidden="1">
      <c r="B9" s="30">
        <v>41334</v>
      </c>
      <c r="C9" s="31">
        <v>1192</v>
      </c>
      <c r="D9" s="32">
        <f t="shared" ref="D9:D72" si="1">C9-$C$7</f>
        <v>51</v>
      </c>
      <c r="E9" s="33">
        <f t="shared" si="0"/>
        <v>4.4697633654688866E-2</v>
      </c>
      <c r="F9" s="34">
        <v>0.35</v>
      </c>
      <c r="G9" s="34">
        <f>F9*E9</f>
        <v>1.5644171779141101E-2</v>
      </c>
    </row>
    <row r="10" spans="2:7" hidden="1">
      <c r="B10" s="30">
        <v>41365</v>
      </c>
      <c r="C10" s="31">
        <v>1202</v>
      </c>
      <c r="D10" s="32">
        <f t="shared" si="1"/>
        <v>61</v>
      </c>
      <c r="E10" s="33">
        <f t="shared" si="0"/>
        <v>5.3461875547765117E-2</v>
      </c>
      <c r="F10" s="34">
        <v>0.35</v>
      </c>
      <c r="G10" s="34">
        <f>F10*E10</f>
        <v>1.8711656441717791E-2</v>
      </c>
    </row>
    <row r="11" spans="2:7" hidden="1">
      <c r="B11" s="30">
        <v>41395</v>
      </c>
      <c r="C11" s="31">
        <v>1146</v>
      </c>
      <c r="D11" s="32">
        <f t="shared" si="1"/>
        <v>5</v>
      </c>
      <c r="E11" s="33">
        <f t="shared" si="0"/>
        <v>4.3821209465381246E-3</v>
      </c>
      <c r="F11" s="34">
        <v>0.35</v>
      </c>
      <c r="G11" s="34">
        <f t="shared" ref="G11:G74" si="2">F11*E11</f>
        <v>1.5337423312883436E-3</v>
      </c>
    </row>
    <row r="12" spans="2:7" hidden="1">
      <c r="B12" s="30">
        <v>41426</v>
      </c>
      <c r="C12" s="31">
        <v>1142</v>
      </c>
      <c r="D12" s="32">
        <f t="shared" si="1"/>
        <v>1</v>
      </c>
      <c r="E12" s="33">
        <f t="shared" si="0"/>
        <v>8.7642418930762491E-4</v>
      </c>
      <c r="F12" s="34">
        <v>0.35</v>
      </c>
      <c r="G12" s="34">
        <f t="shared" si="2"/>
        <v>3.0674846625766868E-4</v>
      </c>
    </row>
    <row r="13" spans="2:7" hidden="1">
      <c r="B13" s="30">
        <v>41456</v>
      </c>
      <c r="C13" s="31">
        <v>1220</v>
      </c>
      <c r="D13" s="32">
        <f t="shared" si="1"/>
        <v>79</v>
      </c>
      <c r="E13" s="33">
        <f t="shared" si="0"/>
        <v>6.9237510955302367E-2</v>
      </c>
      <c r="F13" s="34">
        <v>0.35</v>
      </c>
      <c r="G13" s="34">
        <f t="shared" si="2"/>
        <v>2.4233128834355827E-2</v>
      </c>
    </row>
    <row r="14" spans="2:7" hidden="1">
      <c r="B14" s="30">
        <v>41487</v>
      </c>
      <c r="C14" s="31">
        <v>1253</v>
      </c>
      <c r="D14" s="32">
        <f t="shared" si="1"/>
        <v>112</v>
      </c>
      <c r="E14" s="33">
        <f t="shared" si="0"/>
        <v>9.815950920245399E-2</v>
      </c>
      <c r="F14" s="34">
        <v>0.35</v>
      </c>
      <c r="G14" s="34">
        <f t="shared" si="2"/>
        <v>3.4355828220858892E-2</v>
      </c>
    </row>
    <row r="15" spans="2:7" hidden="1">
      <c r="B15" s="30">
        <v>41518</v>
      </c>
      <c r="C15" s="31">
        <v>1268</v>
      </c>
      <c r="D15" s="32">
        <f t="shared" si="1"/>
        <v>127</v>
      </c>
      <c r="E15" s="33">
        <f t="shared" si="0"/>
        <v>0.11130587204206836</v>
      </c>
      <c r="F15" s="34">
        <v>0.35</v>
      </c>
      <c r="G15" s="34">
        <f t="shared" si="2"/>
        <v>3.8957055214723924E-2</v>
      </c>
    </row>
    <row r="16" spans="2:7" hidden="1">
      <c r="B16" s="30">
        <v>41548</v>
      </c>
      <c r="C16" s="31">
        <v>1266</v>
      </c>
      <c r="D16" s="32">
        <f t="shared" si="1"/>
        <v>125</v>
      </c>
      <c r="E16" s="33">
        <f t="shared" si="0"/>
        <v>0.10955302366345311</v>
      </c>
      <c r="F16" s="34">
        <v>0.35</v>
      </c>
      <c r="G16" s="34">
        <f t="shared" si="2"/>
        <v>3.834355828220859E-2</v>
      </c>
    </row>
    <row r="17" spans="2:7" hidden="1">
      <c r="B17" s="30">
        <v>41579</v>
      </c>
      <c r="C17" s="31">
        <v>1248</v>
      </c>
      <c r="D17" s="32">
        <f t="shared" si="1"/>
        <v>107</v>
      </c>
      <c r="E17" s="33">
        <f t="shared" si="0"/>
        <v>9.3777388255915861E-2</v>
      </c>
      <c r="F17" s="34">
        <v>0.35</v>
      </c>
      <c r="G17" s="34">
        <f t="shared" si="2"/>
        <v>3.282208588957055E-2</v>
      </c>
    </row>
    <row r="18" spans="2:7" hidden="1">
      <c r="B18" s="30">
        <v>41609</v>
      </c>
      <c r="C18" s="31">
        <v>1258</v>
      </c>
      <c r="D18" s="32">
        <f t="shared" si="1"/>
        <v>117</v>
      </c>
      <c r="E18" s="33">
        <f t="shared" si="0"/>
        <v>0.10254163014899212</v>
      </c>
      <c r="F18" s="34">
        <v>0.35</v>
      </c>
      <c r="G18" s="34">
        <f t="shared" si="2"/>
        <v>3.588957055214724E-2</v>
      </c>
    </row>
    <row r="19" spans="2:7" hidden="1">
      <c r="B19" s="30">
        <v>41640</v>
      </c>
      <c r="C19" s="31">
        <v>1291</v>
      </c>
      <c r="D19" s="32">
        <f t="shared" si="1"/>
        <v>150</v>
      </c>
      <c r="E19" s="33">
        <f t="shared" si="0"/>
        <v>0.13146362839614373</v>
      </c>
      <c r="F19" s="34">
        <v>0.35</v>
      </c>
      <c r="G19" s="34">
        <f t="shared" si="2"/>
        <v>4.6012269938650305E-2</v>
      </c>
    </row>
    <row r="20" spans="2:7" hidden="1">
      <c r="B20" s="30">
        <v>41671</v>
      </c>
      <c r="C20" s="31">
        <v>1315</v>
      </c>
      <c r="D20" s="32">
        <f t="shared" si="1"/>
        <v>174</v>
      </c>
      <c r="E20" s="33">
        <f t="shared" si="0"/>
        <v>0.15249780893952672</v>
      </c>
      <c r="F20" s="34">
        <v>0.35</v>
      </c>
      <c r="G20" s="34">
        <f t="shared" si="2"/>
        <v>5.3374233128834346E-2</v>
      </c>
    </row>
    <row r="21" spans="2:7" hidden="1">
      <c r="B21" s="30">
        <v>41699</v>
      </c>
      <c r="C21" s="31">
        <v>1343</v>
      </c>
      <c r="D21" s="32">
        <f t="shared" si="1"/>
        <v>202</v>
      </c>
      <c r="E21" s="33">
        <f t="shared" si="0"/>
        <v>0.17703768624014024</v>
      </c>
      <c r="F21" s="34">
        <v>0.35</v>
      </c>
      <c r="G21" s="34">
        <f t="shared" si="2"/>
        <v>6.1963190184049083E-2</v>
      </c>
    </row>
    <row r="22" spans="2:7" hidden="1">
      <c r="B22" s="30">
        <v>41730</v>
      </c>
      <c r="C22" s="31">
        <v>1335</v>
      </c>
      <c r="D22" s="32">
        <f t="shared" si="1"/>
        <v>194</v>
      </c>
      <c r="E22" s="33">
        <f t="shared" si="0"/>
        <v>0.17002629272567923</v>
      </c>
      <c r="F22" s="34">
        <v>0.35</v>
      </c>
      <c r="G22" s="34">
        <f t="shared" si="2"/>
        <v>5.9509202453987727E-2</v>
      </c>
    </row>
    <row r="23" spans="2:7" hidden="1">
      <c r="B23" s="30">
        <v>41760</v>
      </c>
      <c r="C23" s="31">
        <v>1305</v>
      </c>
      <c r="D23" s="32">
        <f t="shared" si="1"/>
        <v>164</v>
      </c>
      <c r="E23" s="33">
        <f t="shared" si="0"/>
        <v>0.14373356704645049</v>
      </c>
      <c r="F23" s="34">
        <v>0.35</v>
      </c>
      <c r="G23" s="34">
        <f t="shared" si="2"/>
        <v>5.030674846625767E-2</v>
      </c>
    </row>
    <row r="24" spans="2:7" hidden="1">
      <c r="B24" s="30">
        <v>41791</v>
      </c>
      <c r="C24" s="31">
        <v>1280</v>
      </c>
      <c r="D24" s="32">
        <f t="shared" si="1"/>
        <v>139</v>
      </c>
      <c r="E24" s="33">
        <f t="shared" si="0"/>
        <v>0.12182296231375986</v>
      </c>
      <c r="F24" s="34">
        <v>0.35</v>
      </c>
      <c r="G24" s="34">
        <f t="shared" si="2"/>
        <v>4.2638036809815948E-2</v>
      </c>
    </row>
    <row r="25" spans="2:7" hidden="1">
      <c r="B25" s="30">
        <v>41821</v>
      </c>
      <c r="C25" s="31">
        <v>1294</v>
      </c>
      <c r="D25" s="32">
        <f t="shared" si="1"/>
        <v>153</v>
      </c>
      <c r="E25" s="33">
        <f t="shared" si="0"/>
        <v>0.13409290096406662</v>
      </c>
      <c r="F25" s="34">
        <v>0.35</v>
      </c>
      <c r="G25" s="34">
        <f t="shared" si="2"/>
        <v>4.6932515337423313E-2</v>
      </c>
    </row>
    <row r="26" spans="2:7" hidden="1">
      <c r="B26" s="30">
        <v>41852</v>
      </c>
      <c r="C26" s="31">
        <v>1289</v>
      </c>
      <c r="D26" s="32">
        <f t="shared" si="1"/>
        <v>148</v>
      </c>
      <c r="E26" s="33">
        <f t="shared" si="0"/>
        <v>0.12971078001752848</v>
      </c>
      <c r="F26" s="34">
        <v>0.35</v>
      </c>
      <c r="G26" s="34">
        <f t="shared" si="2"/>
        <v>4.5398773006134964E-2</v>
      </c>
    </row>
    <row r="27" spans="2:7" hidden="1">
      <c r="B27" s="30">
        <v>41883</v>
      </c>
      <c r="C27" s="31">
        <v>1265</v>
      </c>
      <c r="D27" s="32">
        <f t="shared" si="1"/>
        <v>124</v>
      </c>
      <c r="E27" s="33">
        <f t="shared" si="0"/>
        <v>0.10867659947414549</v>
      </c>
      <c r="F27" s="34">
        <v>0.35</v>
      </c>
      <c r="G27" s="34">
        <f t="shared" si="2"/>
        <v>3.8036809815950916E-2</v>
      </c>
    </row>
    <row r="28" spans="2:7" hidden="1">
      <c r="B28" s="30">
        <v>41913</v>
      </c>
      <c r="C28" s="31">
        <v>1252</v>
      </c>
      <c r="D28" s="32">
        <f t="shared" si="1"/>
        <v>111</v>
      </c>
      <c r="E28" s="33">
        <f t="shared" si="0"/>
        <v>9.7283085013146364E-2</v>
      </c>
      <c r="F28" s="34">
        <v>0.35</v>
      </c>
      <c r="G28" s="34">
        <f t="shared" si="2"/>
        <v>3.4049079754601225E-2</v>
      </c>
    </row>
    <row r="29" spans="2:7" hidden="1">
      <c r="B29" s="30">
        <v>41944</v>
      </c>
      <c r="C29" s="31">
        <v>1192</v>
      </c>
      <c r="D29" s="32">
        <f t="shared" si="1"/>
        <v>51</v>
      </c>
      <c r="E29" s="33">
        <f t="shared" si="0"/>
        <v>4.4697633654688866E-2</v>
      </c>
      <c r="F29" s="34">
        <v>0.35</v>
      </c>
      <c r="G29" s="34">
        <f t="shared" si="2"/>
        <v>1.5644171779141101E-2</v>
      </c>
    </row>
    <row r="30" spans="2:7" hidden="1">
      <c r="B30" s="30">
        <v>41974</v>
      </c>
      <c r="C30" s="31">
        <v>1138</v>
      </c>
      <c r="D30" s="32">
        <f t="shared" si="1"/>
        <v>-3</v>
      </c>
      <c r="E30" s="33">
        <f t="shared" si="0"/>
        <v>-2.6292725679228747E-3</v>
      </c>
      <c r="F30" s="34">
        <v>0.35</v>
      </c>
      <c r="G30" s="34">
        <f t="shared" si="2"/>
        <v>-9.2024539877300613E-4</v>
      </c>
    </row>
    <row r="31" spans="2:7" hidden="1">
      <c r="B31" s="30">
        <v>42005</v>
      </c>
      <c r="C31" s="31">
        <v>1033</v>
      </c>
      <c r="D31" s="32">
        <f t="shared" si="1"/>
        <v>-108</v>
      </c>
      <c r="E31" s="33">
        <f t="shared" si="0"/>
        <v>-9.4653812445223487E-2</v>
      </c>
      <c r="F31" s="34">
        <v>0.35</v>
      </c>
      <c r="G31" s="34">
        <f t="shared" si="2"/>
        <v>-3.3128834355828217E-2</v>
      </c>
    </row>
    <row r="32" spans="2:7" hidden="1">
      <c r="B32" s="30">
        <v>42036</v>
      </c>
      <c r="C32" s="31">
        <v>931</v>
      </c>
      <c r="D32" s="32">
        <f t="shared" si="1"/>
        <v>-210</v>
      </c>
      <c r="E32" s="33">
        <f t="shared" si="0"/>
        <v>-0.18404907975460122</v>
      </c>
      <c r="F32" s="34">
        <v>0.35</v>
      </c>
      <c r="G32" s="34">
        <f t="shared" si="2"/>
        <v>-6.4417177914110418E-2</v>
      </c>
    </row>
    <row r="33" spans="2:7" hidden="1">
      <c r="B33" s="30">
        <v>42064</v>
      </c>
      <c r="C33" s="31">
        <v>1005</v>
      </c>
      <c r="D33" s="32">
        <f t="shared" si="1"/>
        <v>-136</v>
      </c>
      <c r="E33" s="33">
        <f t="shared" si="0"/>
        <v>-0.11919368974583698</v>
      </c>
      <c r="F33" s="34">
        <v>0.35</v>
      </c>
      <c r="G33" s="34">
        <f t="shared" si="2"/>
        <v>-4.171779141104294E-2</v>
      </c>
    </row>
    <row r="34" spans="2:7" hidden="1">
      <c r="B34" s="30">
        <v>42095</v>
      </c>
      <c r="C34" s="31">
        <v>1129</v>
      </c>
      <c r="D34" s="32">
        <f t="shared" si="1"/>
        <v>-12</v>
      </c>
      <c r="E34" s="33">
        <f t="shared" si="0"/>
        <v>-1.0517090271691499E-2</v>
      </c>
      <c r="F34" s="34">
        <v>0.35</v>
      </c>
      <c r="G34" s="34">
        <f t="shared" si="2"/>
        <v>-3.6809815950920245E-3</v>
      </c>
    </row>
    <row r="35" spans="2:7" hidden="1">
      <c r="B35" s="30">
        <v>42125</v>
      </c>
      <c r="C35" s="31">
        <v>1124</v>
      </c>
      <c r="D35" s="32">
        <f t="shared" si="1"/>
        <v>-17</v>
      </c>
      <c r="E35" s="33">
        <f t="shared" si="0"/>
        <v>-1.4899211218229623E-2</v>
      </c>
      <c r="F35" s="34">
        <v>0.35</v>
      </c>
      <c r="G35" s="34">
        <f t="shared" si="2"/>
        <v>-5.2147239263803675E-3</v>
      </c>
    </row>
    <row r="36" spans="2:7" hidden="1">
      <c r="B36" s="30">
        <v>42156</v>
      </c>
      <c r="C36" s="31">
        <v>1170</v>
      </c>
      <c r="D36" s="32">
        <f t="shared" si="1"/>
        <v>29</v>
      </c>
      <c r="E36" s="33">
        <f t="shared" si="0"/>
        <v>2.5416301489921123E-2</v>
      </c>
      <c r="F36" s="34">
        <v>0.35</v>
      </c>
      <c r="G36" s="34">
        <f t="shared" si="2"/>
        <v>8.8957055214723933E-3</v>
      </c>
    </row>
    <row r="37" spans="2:7" hidden="1">
      <c r="B37" s="30">
        <v>42186</v>
      </c>
      <c r="C37" s="31">
        <v>1174</v>
      </c>
      <c r="D37" s="32">
        <f t="shared" si="1"/>
        <v>33</v>
      </c>
      <c r="E37" s="33">
        <f t="shared" si="0"/>
        <v>2.8921998247151623E-2</v>
      </c>
      <c r="F37" s="34">
        <v>0.35</v>
      </c>
      <c r="G37" s="34">
        <f t="shared" si="2"/>
        <v>1.0122699386503068E-2</v>
      </c>
    </row>
    <row r="38" spans="2:7" hidden="1">
      <c r="B38" s="30">
        <v>42217</v>
      </c>
      <c r="C38" s="31">
        <v>1100</v>
      </c>
      <c r="D38" s="32">
        <f t="shared" si="1"/>
        <v>-41</v>
      </c>
      <c r="E38" s="33">
        <f t="shared" si="0"/>
        <v>-3.5933391761612622E-2</v>
      </c>
      <c r="F38" s="34">
        <v>0.35</v>
      </c>
      <c r="G38" s="34">
        <f t="shared" si="2"/>
        <v>-1.2576687116564417E-2</v>
      </c>
    </row>
    <row r="39" spans="2:7" hidden="1">
      <c r="B39" s="30">
        <v>42248</v>
      </c>
      <c r="C39" s="31">
        <v>1049</v>
      </c>
      <c r="D39" s="32">
        <f t="shared" si="1"/>
        <v>-92</v>
      </c>
      <c r="E39" s="33">
        <f t="shared" si="0"/>
        <v>-8.0631025416301488E-2</v>
      </c>
      <c r="F39" s="34">
        <v>0.35</v>
      </c>
      <c r="G39" s="34">
        <f t="shared" si="2"/>
        <v>-2.8220858895705518E-2</v>
      </c>
    </row>
    <row r="40" spans="2:7" hidden="1">
      <c r="B40" s="30">
        <v>42278</v>
      </c>
      <c r="C40" s="31">
        <v>1100</v>
      </c>
      <c r="D40" s="32">
        <f t="shared" si="1"/>
        <v>-41</v>
      </c>
      <c r="E40" s="33">
        <f t="shared" si="0"/>
        <v>-3.5933391761612622E-2</v>
      </c>
      <c r="F40" s="34">
        <v>0.35</v>
      </c>
      <c r="G40" s="34">
        <f t="shared" si="2"/>
        <v>-1.2576687116564417E-2</v>
      </c>
    </row>
    <row r="41" spans="2:7" hidden="1">
      <c r="B41" s="30">
        <v>42309</v>
      </c>
      <c r="C41" s="31">
        <v>1090</v>
      </c>
      <c r="D41" s="32">
        <f t="shared" si="1"/>
        <v>-51</v>
      </c>
      <c r="E41" s="33">
        <f t="shared" si="0"/>
        <v>-4.4697633654688866E-2</v>
      </c>
      <c r="F41" s="34">
        <v>0.35</v>
      </c>
      <c r="G41" s="34">
        <f t="shared" si="2"/>
        <v>-1.5644171779141101E-2</v>
      </c>
    </row>
    <row r="42" spans="2:7" hidden="1">
      <c r="B42" s="30">
        <v>42339</v>
      </c>
      <c r="C42" s="31">
        <v>1089</v>
      </c>
      <c r="D42" s="32">
        <f t="shared" si="1"/>
        <v>-52</v>
      </c>
      <c r="E42" s="33">
        <f t="shared" si="0"/>
        <v>-4.5574057843996492E-2</v>
      </c>
      <c r="F42" s="34">
        <v>0.35</v>
      </c>
      <c r="G42" s="34">
        <f t="shared" si="2"/>
        <v>-1.5950920245398771E-2</v>
      </c>
    </row>
    <row r="43" spans="2:7" hidden="1">
      <c r="B43" s="30">
        <v>42370</v>
      </c>
      <c r="C43" s="31">
        <v>1011</v>
      </c>
      <c r="D43" s="32">
        <f t="shared" si="1"/>
        <v>-130</v>
      </c>
      <c r="E43" s="33">
        <f t="shared" si="0"/>
        <v>-0.11393514460999124</v>
      </c>
      <c r="F43" s="34">
        <v>0.35</v>
      </c>
      <c r="G43" s="34">
        <f t="shared" si="2"/>
        <v>-3.9877300613496931E-2</v>
      </c>
    </row>
    <row r="44" spans="2:7" hidden="1">
      <c r="B44" s="30">
        <v>42401</v>
      </c>
      <c r="C44" s="31">
        <v>948</v>
      </c>
      <c r="D44" s="32">
        <f t="shared" si="1"/>
        <v>-193</v>
      </c>
      <c r="E44" s="33">
        <f t="shared" si="0"/>
        <v>-0.16914986853637159</v>
      </c>
      <c r="F44" s="34">
        <v>0.35</v>
      </c>
      <c r="G44" s="34">
        <f t="shared" si="2"/>
        <v>-5.9202453987730053E-2</v>
      </c>
    </row>
    <row r="45" spans="2:7" hidden="1">
      <c r="B45" s="30">
        <v>42430</v>
      </c>
      <c r="C45" s="31">
        <v>962</v>
      </c>
      <c r="D45" s="32">
        <f t="shared" si="1"/>
        <v>-179</v>
      </c>
      <c r="E45" s="33">
        <f t="shared" si="0"/>
        <v>-0.15687992988606486</v>
      </c>
      <c r="F45" s="34">
        <v>0.35</v>
      </c>
      <c r="G45" s="34">
        <f t="shared" si="2"/>
        <v>-5.4907975460122695E-2</v>
      </c>
    </row>
    <row r="46" spans="2:7" hidden="1">
      <c r="B46" s="30">
        <v>42461</v>
      </c>
      <c r="C46" s="31">
        <v>1059</v>
      </c>
      <c r="D46" s="32">
        <f t="shared" si="1"/>
        <v>-82</v>
      </c>
      <c r="E46" s="33">
        <f t="shared" si="0"/>
        <v>-7.1866783523225244E-2</v>
      </c>
      <c r="F46" s="34">
        <v>0.35</v>
      </c>
      <c r="G46" s="34">
        <f t="shared" si="2"/>
        <v>-2.5153374233128835E-2</v>
      </c>
    </row>
    <row r="47" spans="2:7" hidden="1">
      <c r="B47" s="30">
        <v>42491</v>
      </c>
      <c r="C47" s="31">
        <v>1058</v>
      </c>
      <c r="D47" s="32">
        <f t="shared" si="1"/>
        <v>-83</v>
      </c>
      <c r="E47" s="33">
        <f t="shared" si="0"/>
        <v>-7.274320771253287E-2</v>
      </c>
      <c r="F47" s="34">
        <v>0.35</v>
      </c>
      <c r="G47" s="34">
        <f t="shared" si="2"/>
        <v>-2.5460122699386502E-2</v>
      </c>
    </row>
    <row r="48" spans="2:7" hidden="1">
      <c r="B48" s="30">
        <v>42522</v>
      </c>
      <c r="C48" s="31">
        <v>1134</v>
      </c>
      <c r="D48" s="32">
        <f t="shared" si="1"/>
        <v>-7</v>
      </c>
      <c r="E48" s="33">
        <f t="shared" si="0"/>
        <v>-6.1349693251533744E-3</v>
      </c>
      <c r="F48" s="34">
        <v>0.35</v>
      </c>
      <c r="G48" s="34">
        <f t="shared" si="2"/>
        <v>-2.1472392638036807E-3</v>
      </c>
    </row>
    <row r="49" spans="2:7" hidden="1">
      <c r="B49" s="30">
        <v>42552</v>
      </c>
      <c r="C49" s="31">
        <v>1175</v>
      </c>
      <c r="D49" s="32">
        <f t="shared" si="1"/>
        <v>34</v>
      </c>
      <c r="E49" s="33">
        <f t="shared" si="0"/>
        <v>2.9798422436459245E-2</v>
      </c>
      <c r="F49" s="34">
        <v>0.35</v>
      </c>
      <c r="G49" s="34">
        <f t="shared" si="2"/>
        <v>1.0429447852760735E-2</v>
      </c>
    </row>
    <row r="50" spans="2:7" hidden="1">
      <c r="B50" s="30">
        <v>42583</v>
      </c>
      <c r="C50" s="31">
        <v>1102</v>
      </c>
      <c r="D50" s="32">
        <f t="shared" si="1"/>
        <v>-39</v>
      </c>
      <c r="E50" s="33">
        <f t="shared" si="0"/>
        <v>-3.4180543382997371E-2</v>
      </c>
      <c r="F50" s="34">
        <v>0.35</v>
      </c>
      <c r="G50" s="34">
        <f t="shared" si="2"/>
        <v>-1.1963190184049078E-2</v>
      </c>
    </row>
    <row r="51" spans="2:7" hidden="1">
      <c r="B51" s="30">
        <v>42614</v>
      </c>
      <c r="C51" s="31">
        <v>1053</v>
      </c>
      <c r="D51" s="32">
        <f t="shared" si="1"/>
        <v>-88</v>
      </c>
      <c r="E51" s="33">
        <f t="shared" si="0"/>
        <v>-7.7125328659070985E-2</v>
      </c>
      <c r="F51" s="34">
        <v>0.35</v>
      </c>
      <c r="G51" s="34">
        <f t="shared" si="2"/>
        <v>-2.6993865030674843E-2</v>
      </c>
    </row>
    <row r="52" spans="2:7" hidden="1">
      <c r="B52" s="30">
        <v>42644</v>
      </c>
      <c r="C52" s="31">
        <v>1076</v>
      </c>
      <c r="D52" s="32">
        <f t="shared" si="1"/>
        <v>-65</v>
      </c>
      <c r="E52" s="33">
        <f t="shared" si="0"/>
        <v>-5.696757230499562E-2</v>
      </c>
      <c r="F52" s="34">
        <v>0.35</v>
      </c>
      <c r="G52" s="34">
        <f t="shared" si="2"/>
        <v>-1.9938650306748466E-2</v>
      </c>
    </row>
    <row r="53" spans="2:7" hidden="1">
      <c r="B53" s="30">
        <v>42675</v>
      </c>
      <c r="C53" s="31">
        <v>1139</v>
      </c>
      <c r="D53" s="32">
        <f t="shared" si="1"/>
        <v>-2</v>
      </c>
      <c r="E53" s="33">
        <f t="shared" si="0"/>
        <v>-1.7528483786152498E-3</v>
      </c>
      <c r="F53" s="34">
        <v>0.35</v>
      </c>
      <c r="G53" s="34">
        <f t="shared" si="2"/>
        <v>-6.1349693251533735E-4</v>
      </c>
    </row>
    <row r="54" spans="2:7" hidden="1">
      <c r="B54" s="30">
        <v>42705</v>
      </c>
      <c r="C54" s="31">
        <v>1108</v>
      </c>
      <c r="D54" s="32">
        <f t="shared" si="1"/>
        <v>-33</v>
      </c>
      <c r="E54" s="33">
        <f t="shared" si="0"/>
        <v>-2.8921998247151623E-2</v>
      </c>
      <c r="F54" s="34">
        <v>0.35</v>
      </c>
      <c r="G54" s="34">
        <f t="shared" si="2"/>
        <v>-1.0122699386503068E-2</v>
      </c>
    </row>
    <row r="55" spans="2:7" hidden="1">
      <c r="B55" s="30">
        <v>42736</v>
      </c>
      <c r="C55" s="31">
        <v>1142</v>
      </c>
      <c r="D55" s="32">
        <f t="shared" si="1"/>
        <v>1</v>
      </c>
      <c r="E55" s="33">
        <f t="shared" si="0"/>
        <v>8.7642418930762491E-4</v>
      </c>
      <c r="F55" s="34">
        <v>0.35</v>
      </c>
      <c r="G55" s="34">
        <f t="shared" si="2"/>
        <v>3.0674846625766868E-4</v>
      </c>
    </row>
    <row r="56" spans="2:7" hidden="1">
      <c r="B56" s="30">
        <v>42767</v>
      </c>
      <c r="C56" s="31">
        <v>1166</v>
      </c>
      <c r="D56" s="32">
        <f t="shared" si="1"/>
        <v>25</v>
      </c>
      <c r="E56" s="33">
        <f t="shared" si="0"/>
        <v>2.1910604732690624E-2</v>
      </c>
      <c r="F56" s="34">
        <v>0.35</v>
      </c>
      <c r="G56" s="34">
        <f t="shared" si="2"/>
        <v>7.6687116564417178E-3</v>
      </c>
    </row>
    <row r="57" spans="2:7" hidden="1">
      <c r="B57" s="30">
        <v>42795</v>
      </c>
      <c r="C57" s="31">
        <v>1164</v>
      </c>
      <c r="D57" s="32">
        <f t="shared" si="1"/>
        <v>23</v>
      </c>
      <c r="E57" s="33">
        <f t="shared" si="0"/>
        <v>2.0157756354075372E-2</v>
      </c>
      <c r="F57" s="34">
        <v>0.35</v>
      </c>
      <c r="G57" s="34">
        <f t="shared" si="2"/>
        <v>7.0552147239263795E-3</v>
      </c>
    </row>
    <row r="58" spans="2:7" hidden="1">
      <c r="B58" s="30">
        <v>42826</v>
      </c>
      <c r="C58" s="31">
        <v>1156</v>
      </c>
      <c r="D58" s="32">
        <f t="shared" si="1"/>
        <v>15</v>
      </c>
      <c r="E58" s="33">
        <f t="shared" si="0"/>
        <v>1.3146362839614373E-2</v>
      </c>
      <c r="F58" s="34">
        <v>0.35</v>
      </c>
      <c r="G58" s="34">
        <f t="shared" si="2"/>
        <v>4.6012269938650301E-3</v>
      </c>
    </row>
    <row r="59" spans="2:7" hidden="1">
      <c r="B59" s="30">
        <v>42856</v>
      </c>
      <c r="C59" s="31">
        <v>1186</v>
      </c>
      <c r="D59" s="32">
        <f t="shared" si="1"/>
        <v>45</v>
      </c>
      <c r="E59" s="33">
        <f t="shared" si="0"/>
        <v>3.9439088518843118E-2</v>
      </c>
      <c r="F59" s="34">
        <v>0.35</v>
      </c>
      <c r="G59" s="34">
        <f t="shared" si="2"/>
        <v>1.380368098159509E-2</v>
      </c>
    </row>
    <row r="60" spans="2:7" hidden="1">
      <c r="B60" s="30">
        <v>42887</v>
      </c>
      <c r="C60" s="31">
        <v>1163</v>
      </c>
      <c r="D60" s="32">
        <f t="shared" si="1"/>
        <v>22</v>
      </c>
      <c r="E60" s="33">
        <f t="shared" si="0"/>
        <v>1.9281332164767746E-2</v>
      </c>
      <c r="F60" s="34">
        <v>0.35</v>
      </c>
      <c r="G60" s="34">
        <f t="shared" si="2"/>
        <v>6.7484662576687109E-3</v>
      </c>
    </row>
    <row r="61" spans="2:7" hidden="1">
      <c r="B61" s="30">
        <v>42917</v>
      </c>
      <c r="C61" s="31">
        <v>1103</v>
      </c>
      <c r="D61" s="32">
        <f t="shared" si="1"/>
        <v>-38</v>
      </c>
      <c r="E61" s="33">
        <f t="shared" si="0"/>
        <v>-3.3304119193689745E-2</v>
      </c>
      <c r="F61" s="34">
        <v>0.35</v>
      </c>
      <c r="G61" s="34">
        <f t="shared" si="2"/>
        <v>-1.165644171779141E-2</v>
      </c>
    </row>
    <row r="62" spans="2:7" hidden="1">
      <c r="B62" s="30">
        <v>42948</v>
      </c>
      <c r="C62" s="31">
        <v>1133</v>
      </c>
      <c r="D62" s="32">
        <f t="shared" si="1"/>
        <v>-8</v>
      </c>
      <c r="E62" s="33">
        <f t="shared" si="0"/>
        <v>-7.0113935144609993E-3</v>
      </c>
      <c r="F62" s="34">
        <v>0.35</v>
      </c>
      <c r="G62" s="34">
        <f t="shared" si="2"/>
        <v>-2.4539877300613494E-3</v>
      </c>
    </row>
    <row r="63" spans="2:7" hidden="1">
      <c r="B63" s="30">
        <v>42979</v>
      </c>
      <c r="C63" s="31">
        <v>1171</v>
      </c>
      <c r="D63" s="32">
        <f t="shared" si="1"/>
        <v>30</v>
      </c>
      <c r="E63" s="33">
        <f t="shared" si="0"/>
        <v>2.6292725679228746E-2</v>
      </c>
      <c r="F63" s="34">
        <v>0.35</v>
      </c>
      <c r="G63" s="34">
        <f t="shared" si="2"/>
        <v>9.2024539877300603E-3</v>
      </c>
    </row>
    <row r="64" spans="2:7" hidden="1">
      <c r="B64" s="30">
        <v>43009</v>
      </c>
      <c r="C64" s="31">
        <v>1212</v>
      </c>
      <c r="D64" s="32">
        <f t="shared" si="1"/>
        <v>71</v>
      </c>
      <c r="E64" s="33">
        <f t="shared" si="0"/>
        <v>6.2226117440841368E-2</v>
      </c>
      <c r="F64" s="34">
        <v>0.35</v>
      </c>
      <c r="G64" s="34">
        <f t="shared" si="2"/>
        <v>2.1779141104294478E-2</v>
      </c>
    </row>
    <row r="65" spans="2:7" hidden="1">
      <c r="B65" s="30">
        <v>43040</v>
      </c>
      <c r="C65" s="31">
        <v>1235</v>
      </c>
      <c r="D65" s="32">
        <f t="shared" si="1"/>
        <v>94</v>
      </c>
      <c r="E65" s="33">
        <f t="shared" si="0"/>
        <v>8.238387379491674E-2</v>
      </c>
      <c r="F65" s="34">
        <v>0.35</v>
      </c>
      <c r="G65" s="34">
        <f t="shared" si="2"/>
        <v>2.8834355828220855E-2</v>
      </c>
    </row>
    <row r="66" spans="2:7" hidden="1">
      <c r="B66" s="30">
        <v>43070</v>
      </c>
      <c r="C66" s="31">
        <v>1275</v>
      </c>
      <c r="D66" s="32">
        <f t="shared" si="1"/>
        <v>134</v>
      </c>
      <c r="E66" s="33">
        <f t="shared" si="0"/>
        <v>0.11744084136722173</v>
      </c>
      <c r="F66" s="34">
        <v>0.35</v>
      </c>
      <c r="G66" s="34">
        <f t="shared" si="2"/>
        <v>4.1104294478527606E-2</v>
      </c>
    </row>
    <row r="67" spans="2:7" hidden="1">
      <c r="B67" s="30">
        <v>43101</v>
      </c>
      <c r="C67" s="31">
        <v>1273</v>
      </c>
      <c r="D67" s="32">
        <f t="shared" si="1"/>
        <v>132</v>
      </c>
      <c r="E67" s="33">
        <f t="shared" si="0"/>
        <v>0.11568799298860649</v>
      </c>
      <c r="F67" s="34">
        <v>0.35</v>
      </c>
      <c r="G67" s="34">
        <f t="shared" si="2"/>
        <v>4.0490797546012272E-2</v>
      </c>
    </row>
    <row r="68" spans="2:7" hidden="1">
      <c r="B68" s="30">
        <v>43132</v>
      </c>
      <c r="C68" s="31">
        <v>1256</v>
      </c>
      <c r="D68" s="32">
        <f t="shared" si="1"/>
        <v>115</v>
      </c>
      <c r="E68" s="33">
        <f t="shared" si="0"/>
        <v>0.10078878177037687</v>
      </c>
      <c r="F68" s="34">
        <v>0.35</v>
      </c>
      <c r="G68" s="34">
        <f t="shared" si="2"/>
        <v>3.5276073619631899E-2</v>
      </c>
    </row>
    <row r="69" spans="2:7" hidden="1">
      <c r="B69" s="30">
        <v>43160</v>
      </c>
      <c r="C69" s="31">
        <v>1209</v>
      </c>
      <c r="D69" s="32">
        <f t="shared" si="1"/>
        <v>68</v>
      </c>
      <c r="E69" s="33">
        <f t="shared" si="0"/>
        <v>5.959684487291849E-2</v>
      </c>
      <c r="F69" s="34">
        <v>0.35</v>
      </c>
      <c r="G69" s="34">
        <f t="shared" si="2"/>
        <v>2.085889570552147E-2</v>
      </c>
    </row>
    <row r="70" spans="2:7" hidden="1">
      <c r="B70" s="30">
        <v>43191</v>
      </c>
      <c r="C70" s="31">
        <v>1274</v>
      </c>
      <c r="D70" s="32">
        <f t="shared" si="1"/>
        <v>133</v>
      </c>
      <c r="E70" s="33">
        <f t="shared" si="0"/>
        <v>0.1165644171779141</v>
      </c>
      <c r="F70" s="34">
        <v>0.35</v>
      </c>
      <c r="G70" s="34">
        <f t="shared" si="2"/>
        <v>4.0797546012269932E-2</v>
      </c>
    </row>
    <row r="71" spans="2:7" hidden="1">
      <c r="B71" s="30">
        <v>43221</v>
      </c>
      <c r="C71" s="31">
        <v>1333</v>
      </c>
      <c r="D71" s="32">
        <f t="shared" si="1"/>
        <v>192</v>
      </c>
      <c r="E71" s="33">
        <f t="shared" si="0"/>
        <v>0.16827344434706398</v>
      </c>
      <c r="F71" s="34">
        <v>0.35</v>
      </c>
      <c r="G71" s="34">
        <f t="shared" si="2"/>
        <v>5.8895705521472393E-2</v>
      </c>
    </row>
    <row r="72" spans="2:7" hidden="1">
      <c r="B72" s="30">
        <v>43252</v>
      </c>
      <c r="C72" s="31">
        <v>1418</v>
      </c>
      <c r="D72" s="32">
        <f t="shared" si="1"/>
        <v>277</v>
      </c>
      <c r="E72" s="33">
        <f t="shared" ref="E72:E83" si="3">D72/$C$7</f>
        <v>0.2427695004382121</v>
      </c>
      <c r="F72" s="34">
        <v>0.35</v>
      </c>
      <c r="G72" s="34">
        <f t="shared" si="2"/>
        <v>8.4969325153374228E-2</v>
      </c>
    </row>
    <row r="73" spans="2:7" hidden="1">
      <c r="B73" s="30">
        <v>43282</v>
      </c>
      <c r="C73" s="31">
        <v>1444</v>
      </c>
      <c r="D73" s="32">
        <f t="shared" ref="D73:D83" si="4">C73-$C$7</f>
        <v>303</v>
      </c>
      <c r="E73" s="33">
        <f t="shared" si="3"/>
        <v>0.26555652936021035</v>
      </c>
      <c r="F73" s="34">
        <v>0.35</v>
      </c>
      <c r="G73" s="34">
        <f t="shared" si="2"/>
        <v>9.294478527607361E-2</v>
      </c>
    </row>
    <row r="74" spans="2:7" hidden="1">
      <c r="B74" s="30">
        <v>43313</v>
      </c>
      <c r="C74" s="31">
        <v>1440.83</v>
      </c>
      <c r="D74" s="32">
        <f t="shared" si="4"/>
        <v>299.82999999999993</v>
      </c>
      <c r="E74" s="33">
        <f t="shared" si="3"/>
        <v>0.26277826468010512</v>
      </c>
      <c r="F74" s="34">
        <v>0.35</v>
      </c>
      <c r="G74" s="34">
        <f t="shared" si="2"/>
        <v>9.197239263803679E-2</v>
      </c>
    </row>
    <row r="75" spans="2:7" hidden="1">
      <c r="B75" s="30">
        <v>43344</v>
      </c>
      <c r="C75" s="31">
        <v>1440.83</v>
      </c>
      <c r="D75" s="32">
        <f t="shared" si="4"/>
        <v>299.82999999999993</v>
      </c>
      <c r="E75" s="33">
        <f t="shared" si="3"/>
        <v>0.26277826468010512</v>
      </c>
      <c r="F75" s="34">
        <v>0.35</v>
      </c>
      <c r="G75" s="34">
        <f t="shared" ref="G75:G83" si="5">F75*E75</f>
        <v>9.197239263803679E-2</v>
      </c>
    </row>
    <row r="76" spans="2:7" hidden="1">
      <c r="B76" s="30">
        <v>43374</v>
      </c>
      <c r="C76" s="31">
        <v>1564.83</v>
      </c>
      <c r="D76" s="32">
        <f t="shared" si="4"/>
        <v>423.82999999999993</v>
      </c>
      <c r="E76" s="33">
        <f t="shared" si="3"/>
        <v>0.37145486415425061</v>
      </c>
      <c r="F76" s="34">
        <v>0.35</v>
      </c>
      <c r="G76" s="34">
        <f t="shared" si="5"/>
        <v>0.1300092024539877</v>
      </c>
    </row>
    <row r="77" spans="2:7" hidden="1">
      <c r="B77" s="30">
        <v>43405</v>
      </c>
      <c r="C77" s="31">
        <v>1612.75</v>
      </c>
      <c r="D77" s="32">
        <f t="shared" si="4"/>
        <v>471.75</v>
      </c>
      <c r="E77" s="33">
        <f t="shared" si="3"/>
        <v>0.41345311130587203</v>
      </c>
      <c r="F77" s="34">
        <v>0.35</v>
      </c>
      <c r="G77" s="34">
        <f t="shared" si="5"/>
        <v>0.14470858895705521</v>
      </c>
    </row>
    <row r="78" spans="2:7" hidden="1">
      <c r="B78" s="30">
        <v>43435</v>
      </c>
      <c r="C78" s="31">
        <v>1467.34</v>
      </c>
      <c r="D78" s="32">
        <f t="shared" si="4"/>
        <v>326.33999999999992</v>
      </c>
      <c r="E78" s="33">
        <f t="shared" si="3"/>
        <v>0.28601226993865025</v>
      </c>
      <c r="F78" s="34">
        <v>0.35</v>
      </c>
      <c r="G78" s="34">
        <f t="shared" si="5"/>
        <v>0.10010429447852759</v>
      </c>
    </row>
    <row r="79" spans="2:7" hidden="1">
      <c r="B79" s="30">
        <v>43466</v>
      </c>
      <c r="C79" s="35">
        <v>1313.42</v>
      </c>
      <c r="D79" s="32">
        <f t="shared" si="4"/>
        <v>172.42000000000007</v>
      </c>
      <c r="E79" s="33">
        <f t="shared" si="3"/>
        <v>0.15111305872042075</v>
      </c>
      <c r="F79" s="34">
        <v>0.35</v>
      </c>
      <c r="G79" s="34">
        <f t="shared" si="5"/>
        <v>5.2889570552147255E-2</v>
      </c>
    </row>
    <row r="80" spans="2:7" hidden="1">
      <c r="B80" s="30">
        <v>43497</v>
      </c>
      <c r="C80" s="31">
        <v>1314.42</v>
      </c>
      <c r="D80" s="32">
        <f t="shared" si="4"/>
        <v>173.42000000000007</v>
      </c>
      <c r="E80" s="33">
        <f t="shared" si="3"/>
        <v>0.15198948290972839</v>
      </c>
      <c r="F80" s="34">
        <v>0.35</v>
      </c>
      <c r="G80" s="34">
        <f t="shared" si="5"/>
        <v>5.3196319018404929E-2</v>
      </c>
    </row>
    <row r="81" spans="2:7" hidden="1">
      <c r="B81" s="30">
        <v>43525</v>
      </c>
      <c r="C81" s="31">
        <v>1405.42</v>
      </c>
      <c r="D81" s="32">
        <f t="shared" si="4"/>
        <v>264.42000000000007</v>
      </c>
      <c r="E81" s="33">
        <f t="shared" si="3"/>
        <v>0.23174408413672223</v>
      </c>
      <c r="F81" s="34">
        <v>0.35</v>
      </c>
      <c r="G81" s="34">
        <f t="shared" si="5"/>
        <v>8.111042944785278E-2</v>
      </c>
    </row>
    <row r="82" spans="2:7" hidden="1">
      <c r="B82" s="30">
        <v>43556</v>
      </c>
      <c r="C82" s="31">
        <v>1487.12</v>
      </c>
      <c r="D82" s="32">
        <f t="shared" si="4"/>
        <v>346.11999999999989</v>
      </c>
      <c r="E82" s="33">
        <f t="shared" si="3"/>
        <v>0.30334794040315505</v>
      </c>
      <c r="F82" s="34">
        <v>0.35</v>
      </c>
      <c r="G82" s="34">
        <f t="shared" si="5"/>
        <v>0.10617177914110426</v>
      </c>
    </row>
    <row r="83" spans="2:7" hidden="1">
      <c r="B83" s="30">
        <v>44287</v>
      </c>
      <c r="C83" s="43">
        <f>'Fuel prices'!BA$17</f>
        <v>1477.62</v>
      </c>
      <c r="D83" s="38">
        <f t="shared" si="4"/>
        <v>336.61999999999989</v>
      </c>
      <c r="E83" s="39">
        <f t="shared" si="3"/>
        <v>0.2950219106047326</v>
      </c>
      <c r="F83" s="34">
        <v>0.35</v>
      </c>
      <c r="G83" s="34">
        <f t="shared" si="5"/>
        <v>0.1032576687116564</v>
      </c>
    </row>
    <row r="84" spans="2:7" hidden="1">
      <c r="B84" s="30">
        <v>44317</v>
      </c>
      <c r="C84" s="43">
        <f>'Fuel prices'!BB$17</f>
        <v>1446.62</v>
      </c>
      <c r="D84" s="38">
        <f t="shared" ref="D84" si="6">C84-$C$7</f>
        <v>305.61999999999989</v>
      </c>
      <c r="E84" s="39">
        <f t="shared" ref="E84" si="7">D84/$C$7</f>
        <v>0.26785276073619624</v>
      </c>
      <c r="F84" s="34">
        <v>0.35</v>
      </c>
      <c r="G84" s="34">
        <f t="shared" ref="G84" si="8">F84*E84</f>
        <v>9.3748466257668681E-2</v>
      </c>
    </row>
    <row r="85" spans="2:7">
      <c r="B85" s="30">
        <v>44348</v>
      </c>
      <c r="C85" s="43">
        <f>'Fuel prices'!BC17</f>
        <v>1466.62</v>
      </c>
      <c r="D85" s="38">
        <f t="shared" ref="D85" si="9">C85-$C$7</f>
        <v>325.61999999999989</v>
      </c>
      <c r="E85" s="39">
        <f t="shared" ref="E85" si="10">D85/$C$7</f>
        <v>0.2853812445223487</v>
      </c>
      <c r="F85" s="34">
        <v>0.35</v>
      </c>
      <c r="G85" s="34">
        <f t="shared" ref="G85" si="11">F85*E85</f>
        <v>9.9883435582822033E-2</v>
      </c>
    </row>
    <row r="86" spans="2:7">
      <c r="B86" s="30">
        <v>44378</v>
      </c>
      <c r="C86" s="43">
        <f>'Fuel prices'!BD17</f>
        <v>1508.62</v>
      </c>
      <c r="D86" s="38">
        <f t="shared" ref="D86" si="12">C86-$C$7</f>
        <v>367.61999999999989</v>
      </c>
      <c r="E86" s="39">
        <f t="shared" ref="E86" si="13">D86/$C$7</f>
        <v>0.32219106047326895</v>
      </c>
      <c r="F86" s="34">
        <v>0.35</v>
      </c>
      <c r="G86" s="34">
        <f t="shared" ref="G86" si="14">F86*E86</f>
        <v>0.11276687116564413</v>
      </c>
    </row>
    <row r="87" spans="2:7">
      <c r="B87" s="30">
        <v>44409</v>
      </c>
      <c r="C87" s="43">
        <f>'Fuel prices'!BE17</f>
        <v>1564.2</v>
      </c>
      <c r="D87" s="38">
        <f t="shared" ref="D87" si="15">C87-$C$7</f>
        <v>423.20000000000005</v>
      </c>
      <c r="E87" s="39">
        <f t="shared" ref="E87" si="16">D87/$C$7</f>
        <v>0.37090271691498689</v>
      </c>
      <c r="F87" s="34">
        <v>0.35</v>
      </c>
      <c r="G87" s="34">
        <f t="shared" ref="G87" si="17">F87*E87</f>
        <v>0.12981595092024539</v>
      </c>
    </row>
    <row r="88" spans="2:7">
      <c r="B88" s="30">
        <v>44440</v>
      </c>
      <c r="C88" s="43">
        <f>'Fuel prices'!BF17</f>
        <v>1548.98</v>
      </c>
      <c r="D88" s="38">
        <f t="shared" ref="D88" si="18">C88-$C$7</f>
        <v>407.98</v>
      </c>
      <c r="E88" s="39">
        <f t="shared" ref="E88" si="19">D88/$C$7</f>
        <v>0.35756354075372482</v>
      </c>
      <c r="F88" s="34">
        <v>0.35</v>
      </c>
      <c r="G88" s="34">
        <f t="shared" ref="G88" si="20">F88*E88</f>
        <v>0.12514723926380367</v>
      </c>
    </row>
    <row r="89" spans="2:7">
      <c r="B89" s="30">
        <v>44470</v>
      </c>
      <c r="C89" s="43">
        <f>'Fuel prices'!BG17</f>
        <v>1571.78</v>
      </c>
      <c r="D89" s="38">
        <f t="shared" ref="D89" si="21">C89-$C$7</f>
        <v>430.78</v>
      </c>
      <c r="E89" s="39">
        <f t="shared" ref="E89" si="22">D89/$C$7</f>
        <v>0.37754601226993861</v>
      </c>
      <c r="F89" s="34">
        <v>0.35</v>
      </c>
      <c r="G89" s="34">
        <f t="shared" ref="G89" si="23">F89*E89</f>
        <v>0.13214110429447851</v>
      </c>
    </row>
    <row r="90" spans="2:7">
      <c r="B90" s="30">
        <v>44501</v>
      </c>
      <c r="C90" s="43">
        <f>'Fuel prices'!BH17</f>
        <v>1719.98</v>
      </c>
      <c r="D90" s="38">
        <f t="shared" ref="D90" si="24">C90-$C$7</f>
        <v>578.98</v>
      </c>
      <c r="E90" s="39">
        <f t="shared" ref="E90" si="25">D90/$C$7</f>
        <v>0.50743207712532867</v>
      </c>
      <c r="F90" s="34">
        <v>0.35</v>
      </c>
      <c r="G90" s="34">
        <f t="shared" ref="G90" si="26">F90*E90</f>
        <v>0.17760122699386502</v>
      </c>
    </row>
    <row r="91" spans="2:7">
      <c r="B91" s="30">
        <v>44531</v>
      </c>
      <c r="C91" s="43">
        <f>'Fuel prices'!BI17</f>
        <v>1792.48</v>
      </c>
      <c r="D91" s="38">
        <f t="shared" ref="D91" si="27">C91-$C$7</f>
        <v>651.48</v>
      </c>
      <c r="E91" s="39">
        <f t="shared" ref="E91" si="28">D91/$C$7</f>
        <v>0.57097283085013151</v>
      </c>
      <c r="F91" s="34">
        <v>0.35</v>
      </c>
      <c r="G91" s="34">
        <f t="shared" ref="G91" si="29">F91*E91</f>
        <v>0.19984049079754601</v>
      </c>
    </row>
    <row r="92" spans="2:7">
      <c r="B92" s="30">
        <v>44562</v>
      </c>
      <c r="C92" s="43">
        <f>'Fuel prices'!BJ17</f>
        <v>1724.68</v>
      </c>
      <c r="D92" s="38">
        <f t="shared" ref="D92" si="30">C92-$C$7</f>
        <v>583.68000000000006</v>
      </c>
      <c r="E92" s="39">
        <f t="shared" ref="E92" si="31">D92/$C$7</f>
        <v>0.51155127081507457</v>
      </c>
      <c r="F92" s="34">
        <v>0.35</v>
      </c>
      <c r="G92" s="34">
        <f t="shared" ref="G92" si="32">F92*E92</f>
        <v>0.17904294478527608</v>
      </c>
    </row>
    <row r="93" spans="2:7">
      <c r="B93" s="30">
        <v>44593</v>
      </c>
      <c r="C93" s="43">
        <f>'Fuel prices'!BK17</f>
        <v>1804.52</v>
      </c>
      <c r="D93" s="38">
        <f t="shared" ref="D93" si="33">C93-$C$7</f>
        <v>663.52</v>
      </c>
      <c r="E93" s="39">
        <f t="shared" ref="E93" si="34">D93/$C$7</f>
        <v>0.58152497808939529</v>
      </c>
      <c r="F93" s="34">
        <v>0.35</v>
      </c>
      <c r="G93" s="34">
        <f t="shared" ref="G93" si="35">F93*E93</f>
        <v>0.20353374233128835</v>
      </c>
    </row>
    <row r="94" spans="2:7">
      <c r="B94" s="30">
        <v>44621</v>
      </c>
      <c r="C94" s="43">
        <f>'Fuel prices'!BL17</f>
        <v>1948.88</v>
      </c>
      <c r="D94" s="38">
        <f t="shared" ref="D94" si="36">C94-$C$7</f>
        <v>807.88000000000011</v>
      </c>
      <c r="E94" s="39">
        <f t="shared" ref="E94" si="37">D94/$C$7</f>
        <v>0.70804557405784407</v>
      </c>
      <c r="F94" s="34">
        <v>0.35</v>
      </c>
      <c r="G94" s="34">
        <f t="shared" ref="G94" si="38">F94*E94</f>
        <v>0.24781595092024541</v>
      </c>
    </row>
    <row r="95" spans="2:7">
      <c r="B95" s="30">
        <v>44652</v>
      </c>
      <c r="C95" s="43">
        <f>'Fuel prices'!BM17</f>
        <v>2101.44</v>
      </c>
      <c r="D95" s="38">
        <f t="shared" ref="D95" si="39">C95-$C$7</f>
        <v>960.44</v>
      </c>
      <c r="E95" s="39">
        <f t="shared" ref="E95" si="40">D95/$C$7</f>
        <v>0.8417528483786153</v>
      </c>
      <c r="F95" s="34">
        <v>0.35</v>
      </c>
      <c r="G95" s="34">
        <f t="shared" ref="G95" si="41">F95*E95</f>
        <v>0.29461349693251532</v>
      </c>
    </row>
    <row r="96" spans="2:7">
      <c r="B96" s="30">
        <v>44682</v>
      </c>
      <c r="C96" s="43">
        <f>'Fuel prices'!BN17</f>
        <v>2199.44</v>
      </c>
      <c r="D96" s="38">
        <f t="shared" ref="D96" si="42">C96-$C$7</f>
        <v>1058.44</v>
      </c>
      <c r="E96" s="39">
        <f t="shared" ref="E96" si="43">D96/$C$7</f>
        <v>0.92764241893076249</v>
      </c>
      <c r="F96" s="34">
        <v>0.35</v>
      </c>
      <c r="G96" s="34">
        <f t="shared" ref="G96" si="44">F96*E96</f>
        <v>0.32467484662576684</v>
      </c>
    </row>
    <row r="97" spans="2:7">
      <c r="B97" s="30">
        <v>44713</v>
      </c>
      <c r="C97" s="43">
        <f>'Fuel prices'!BO17</f>
        <v>2309.44</v>
      </c>
      <c r="D97" s="38">
        <f t="shared" ref="D97" si="45">C97-$C$7</f>
        <v>1168.44</v>
      </c>
      <c r="E97" s="39">
        <f t="shared" ref="E97" si="46">D97/$C$7</f>
        <v>1.0240490797546014</v>
      </c>
      <c r="F97" s="34">
        <v>0.35</v>
      </c>
      <c r="G97" s="34">
        <f t="shared" ref="G97" si="47">F97*E97</f>
        <v>0.35841717791411043</v>
      </c>
    </row>
    <row r="98" spans="2:7">
      <c r="B98" s="30">
        <v>44743</v>
      </c>
      <c r="C98" s="43">
        <v>2540.44</v>
      </c>
      <c r="D98" s="38">
        <f t="shared" ref="D98" si="48">C98-$C$7</f>
        <v>1399.44</v>
      </c>
      <c r="E98" s="39">
        <f t="shared" ref="E98" si="49">D98/$C$7</f>
        <v>1.2265030674846626</v>
      </c>
      <c r="F98" s="34">
        <v>0.35</v>
      </c>
      <c r="G98" s="34">
        <f t="shared" ref="G98:G103" si="50">F98*E98</f>
        <v>0.42927607361963188</v>
      </c>
    </row>
    <row r="99" spans="2:7">
      <c r="B99" s="30">
        <v>44774</v>
      </c>
      <c r="C99" s="43">
        <f>'Fuel prices'!BQ$17</f>
        <v>2452.44</v>
      </c>
      <c r="D99" s="38">
        <f t="shared" ref="D99" si="51">C99-$C$7</f>
        <v>1311.44</v>
      </c>
      <c r="E99" s="39">
        <f t="shared" ref="E99" si="52">D99/$C$7</f>
        <v>1.1493777388255917</v>
      </c>
      <c r="F99" s="34">
        <v>0.35</v>
      </c>
      <c r="G99" s="34">
        <f t="shared" si="50"/>
        <v>0.40228220858895708</v>
      </c>
    </row>
    <row r="100" spans="2:7">
      <c r="B100" s="30">
        <v>44805</v>
      </c>
      <c r="C100" s="43">
        <v>2396.1</v>
      </c>
      <c r="D100" s="38">
        <f t="shared" ref="D100" si="53">C100-$C$7</f>
        <v>1255.0999999999999</v>
      </c>
      <c r="E100" s="39">
        <f t="shared" ref="E100" si="54">D100/$C$7</f>
        <v>1.0999999999999999</v>
      </c>
      <c r="F100" s="34">
        <v>0.35</v>
      </c>
      <c r="G100" s="34">
        <f t="shared" si="50"/>
        <v>0.38499999999999995</v>
      </c>
    </row>
    <row r="101" spans="2:7">
      <c r="B101" s="30">
        <v>44835</v>
      </c>
      <c r="C101" s="43">
        <f>'Fuel prices'!BS17</f>
        <v>2406.1</v>
      </c>
      <c r="D101" s="38">
        <f t="shared" ref="D101" si="55">C101-$C$7</f>
        <v>1265.0999999999999</v>
      </c>
      <c r="E101" s="39">
        <f t="shared" ref="E101" si="56">D101/$C$7</f>
        <v>1.1087642418930761</v>
      </c>
      <c r="F101" s="34">
        <v>0.35</v>
      </c>
      <c r="G101" s="34">
        <f t="shared" si="50"/>
        <v>0.38806748466257662</v>
      </c>
    </row>
    <row r="102" spans="2:7">
      <c r="B102" s="30">
        <v>44866</v>
      </c>
      <c r="C102" s="43">
        <f>'Fuel prices'!BT17</f>
        <v>2548.96</v>
      </c>
      <c r="D102" s="38">
        <f t="shared" ref="D102" si="57">C102-$C$7</f>
        <v>1407.96</v>
      </c>
      <c r="E102" s="39">
        <f t="shared" ref="E102" si="58">D102/$C$7</f>
        <v>1.2339702015775635</v>
      </c>
      <c r="F102" s="34">
        <v>0.35</v>
      </c>
      <c r="G102" s="34">
        <f t="shared" si="50"/>
        <v>0.43188957055214722</v>
      </c>
    </row>
    <row r="103" spans="2:7">
      <c r="B103" s="30">
        <v>44896</v>
      </c>
      <c r="C103" s="43">
        <f>'Fuel prices'!BU17</f>
        <v>2391.77</v>
      </c>
      <c r="D103" s="38">
        <f t="shared" ref="D103" si="59">C103-$C$7</f>
        <v>1250.77</v>
      </c>
      <c r="E103" s="39">
        <f t="shared" ref="E103" si="60">D103/$C$7</f>
        <v>1.0962050832602979</v>
      </c>
      <c r="F103" s="34">
        <v>0.35</v>
      </c>
      <c r="G103" s="34">
        <f t="shared" si="50"/>
        <v>0.38367177914110423</v>
      </c>
    </row>
    <row r="104" spans="2:7">
      <c r="B104" s="30">
        <v>44927</v>
      </c>
      <c r="C104" s="43">
        <f>'Fuel prices'!BV17</f>
        <v>2122.87</v>
      </c>
      <c r="D104" s="38">
        <f t="shared" ref="D104" si="61">C104-$C$7</f>
        <v>981.86999999999989</v>
      </c>
      <c r="E104" s="39">
        <f t="shared" ref="E104" si="62">D104/$C$7</f>
        <v>0.86053461875547754</v>
      </c>
      <c r="F104" s="34">
        <v>0.35</v>
      </c>
      <c r="G104" s="34">
        <f t="shared" ref="G104" si="63">F104*E104</f>
        <v>0.3011871165644171</v>
      </c>
    </row>
    <row r="105" spans="2:7">
      <c r="B105" s="30">
        <v>44958</v>
      </c>
      <c r="C105" s="43">
        <f>'Fuel prices'!BW17</f>
        <v>2132.0300000000002</v>
      </c>
      <c r="D105" s="38">
        <f t="shared" ref="D105" si="64">C105-$C$7</f>
        <v>991.0300000000002</v>
      </c>
      <c r="E105" s="39">
        <f t="shared" ref="E105" si="65">D105/$C$7</f>
        <v>0.86856266432953566</v>
      </c>
      <c r="F105" s="34">
        <v>0.35</v>
      </c>
      <c r="G105" s="34">
        <f t="shared" ref="G105" si="66">F105*E105</f>
        <v>0.30399693251533744</v>
      </c>
    </row>
    <row r="106" spans="2:7">
      <c r="B106" s="30">
        <v>44986</v>
      </c>
      <c r="C106" s="43">
        <v>2162.41</v>
      </c>
      <c r="D106" s="38">
        <f t="shared" ref="D106" si="67">C106-$C$7</f>
        <v>1021.4099999999999</v>
      </c>
      <c r="E106" s="39">
        <f t="shared" ref="E106" si="68">D106/$C$7</f>
        <v>0.89518843120070102</v>
      </c>
      <c r="F106" s="34">
        <v>0.35</v>
      </c>
      <c r="G106" s="34">
        <f t="shared" ref="G106" si="69">F106*E106</f>
        <v>0.31331595092024533</v>
      </c>
    </row>
    <row r="107" spans="2:7">
      <c r="B107" s="30">
        <v>45017</v>
      </c>
      <c r="C107" s="43">
        <f>'Fuel prices'!BY17</f>
        <v>2088.83</v>
      </c>
      <c r="D107" s="38">
        <f t="shared" ref="D107" si="70">C107-$C$7</f>
        <v>947.82999999999993</v>
      </c>
      <c r="E107" s="39">
        <f t="shared" ref="E107" si="71">D107/$C$7</f>
        <v>0.83070113935144607</v>
      </c>
      <c r="F107" s="34">
        <v>0.35</v>
      </c>
      <c r="G107" s="34">
        <f t="shared" ref="G107" si="72">F107*E107</f>
        <v>0.29074539877300609</v>
      </c>
    </row>
    <row r="108" spans="2:7">
      <c r="B108" s="30">
        <v>45047</v>
      </c>
      <c r="C108" s="43">
        <f>'Fuel prices'!BZ17</f>
        <v>2016.29</v>
      </c>
      <c r="D108" s="38">
        <f t="shared" ref="D108" si="73">C108-$C$7</f>
        <v>875.29</v>
      </c>
      <c r="E108" s="39">
        <f t="shared" ref="E108" si="74">D108/$C$7</f>
        <v>0.7671253286590709</v>
      </c>
      <c r="F108" s="34">
        <v>0.35</v>
      </c>
      <c r="G108" s="34">
        <f t="shared" ref="G108" si="75">F108*E108</f>
        <v>0.26849386503067479</v>
      </c>
    </row>
    <row r="109" spans="2:7">
      <c r="B109" s="30">
        <v>45078</v>
      </c>
      <c r="C109" s="43">
        <f>'Fuel prices'!CA17</f>
        <v>1931.29</v>
      </c>
      <c r="D109" s="38">
        <f t="shared" ref="D109" si="76">C109-$C$7</f>
        <v>790.29</v>
      </c>
      <c r="E109" s="39">
        <f t="shared" ref="E109" si="77">D109/$C$7</f>
        <v>0.69262927256792284</v>
      </c>
      <c r="F109" s="34">
        <v>0.35</v>
      </c>
      <c r="G109" s="34">
        <f t="shared" ref="G109" si="78">F109*E109</f>
        <v>0.24242024539877297</v>
      </c>
    </row>
    <row r="110" spans="2:7">
      <c r="B110" s="30">
        <v>45108</v>
      </c>
      <c r="C110" s="43">
        <f>'Fuel prices'!CB17</f>
        <v>1949.29</v>
      </c>
      <c r="D110" s="38">
        <f t="shared" ref="D110" si="79">C110-$C$7</f>
        <v>808.29</v>
      </c>
      <c r="E110" s="39">
        <f t="shared" ref="E110" si="80">D110/$C$7</f>
        <v>0.70840490797546007</v>
      </c>
      <c r="F110" s="34">
        <v>0.35</v>
      </c>
      <c r="G110" s="34">
        <f t="shared" ref="G110" si="81">F110*E110</f>
        <v>0.247941717791411</v>
      </c>
    </row>
    <row r="111" spans="2:7">
      <c r="B111" s="30">
        <v>45139</v>
      </c>
      <c r="C111" s="43">
        <f>'Fuel prices'!CC17</f>
        <v>2021.29</v>
      </c>
      <c r="D111" s="38">
        <f t="shared" ref="D111" si="82">C111-$C$7</f>
        <v>880.29</v>
      </c>
      <c r="E111" s="39">
        <f t="shared" ref="E111" si="83">D111/$C$7</f>
        <v>0.77150744960560913</v>
      </c>
      <c r="F111" s="34">
        <v>0.35</v>
      </c>
      <c r="G111" s="34">
        <f t="shared" ref="G111" si="84">F111*E111</f>
        <v>0.27002760736196318</v>
      </c>
    </row>
    <row r="112" spans="2:7">
      <c r="B112" s="30">
        <v>45170</v>
      </c>
      <c r="C112" s="43">
        <f>'Fuel prices'!CD17</f>
        <v>2305.29</v>
      </c>
      <c r="D112" s="38">
        <f t="shared" ref="D112" si="85">C112-$C$7</f>
        <v>1164.29</v>
      </c>
      <c r="E112" s="39">
        <f t="shared" ref="E112" si="86">D112/$C$7</f>
        <v>1.0204119193689745</v>
      </c>
      <c r="F112" s="34">
        <v>0.35</v>
      </c>
      <c r="G112" s="34">
        <f t="shared" ref="G112" si="87">F112*E112</f>
        <v>0.35714417177914104</v>
      </c>
    </row>
    <row r="113" spans="2:7">
      <c r="B113" s="93"/>
      <c r="C113" s="94"/>
      <c r="D113" s="95"/>
      <c r="E113" s="96"/>
      <c r="F113" s="97"/>
      <c r="G113" s="97"/>
    </row>
    <row r="114" spans="2:7">
      <c r="B114" s="93"/>
      <c r="C114" s="94"/>
      <c r="D114" s="95"/>
      <c r="E114" s="96"/>
      <c r="F114" s="97"/>
      <c r="G114" s="97"/>
    </row>
    <row r="115" spans="2:7">
      <c r="B115" s="93"/>
      <c r="C115" s="94"/>
      <c r="D115" s="95"/>
      <c r="E115" s="96"/>
      <c r="F115" s="97"/>
      <c r="G115" s="97"/>
    </row>
    <row r="116" spans="2:7">
      <c r="B116" s="93"/>
      <c r="C116" s="94"/>
      <c r="D116" s="95"/>
      <c r="E116" s="96"/>
      <c r="F116" s="97"/>
      <c r="G116" s="97"/>
    </row>
    <row r="117" spans="2:7">
      <c r="B117" s="93"/>
      <c r="C117" s="94"/>
      <c r="D117" s="95"/>
      <c r="E117" s="96"/>
      <c r="F117" s="97"/>
      <c r="G117" s="97"/>
    </row>
    <row r="118" spans="2:7">
      <c r="B118" s="93"/>
      <c r="C118" s="94"/>
      <c r="D118" s="95"/>
      <c r="E118" s="96"/>
      <c r="F118" s="97"/>
      <c r="G118" s="97"/>
    </row>
    <row r="119" spans="2:7">
      <c r="B119" s="55" t="s">
        <v>37</v>
      </c>
    </row>
  </sheetData>
  <pageMargins left="0" right="0" top="0" bottom="0" header="0.31496062992125984" footer="0.31496062992125984"/>
  <pageSetup paperSize="9" scale="88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04A58-9BF2-403F-8E5E-51F919510F58}">
  <dimension ref="B3:G72"/>
  <sheetViews>
    <sheetView zoomScaleNormal="100" workbookViewId="0">
      <selection sqref="A1:XFD1"/>
    </sheetView>
  </sheetViews>
  <sheetFormatPr defaultRowHeight="14.4"/>
  <cols>
    <col min="2" max="2" width="25" customWidth="1"/>
    <col min="3" max="3" width="33.44140625" bestFit="1" customWidth="1"/>
    <col min="4" max="4" width="10.44140625" bestFit="1" customWidth="1"/>
    <col min="5" max="5" width="9.5546875" bestFit="1" customWidth="1"/>
    <col min="6" max="6" width="13.33203125" bestFit="1" customWidth="1"/>
    <col min="7" max="7" width="9" bestFit="1" customWidth="1"/>
    <col min="8" max="8" width="11.5546875" bestFit="1" customWidth="1"/>
    <col min="9" max="9" width="10.5546875" bestFit="1" customWidth="1"/>
  </cols>
  <sheetData>
    <row r="3" spans="2:7">
      <c r="B3" s="23"/>
    </row>
    <row r="4" spans="2:7" ht="28.8">
      <c r="B4" s="24" t="s">
        <v>26</v>
      </c>
      <c r="C4" s="66" t="s">
        <v>46</v>
      </c>
      <c r="D4" s="25" t="s">
        <v>27</v>
      </c>
      <c r="E4" s="25" t="s">
        <v>28</v>
      </c>
      <c r="F4" s="25" t="s">
        <v>29</v>
      </c>
      <c r="G4" s="25" t="s">
        <v>30</v>
      </c>
    </row>
    <row r="5" spans="2:7">
      <c r="B5" s="26" t="s">
        <v>31</v>
      </c>
      <c r="C5" s="27">
        <v>1274</v>
      </c>
      <c r="D5" s="28"/>
      <c r="E5" s="28"/>
      <c r="F5" s="28"/>
      <c r="G5" s="29"/>
    </row>
    <row r="6" spans="2:7" hidden="1">
      <c r="B6" s="30">
        <v>43252</v>
      </c>
      <c r="C6" s="31">
        <v>1418</v>
      </c>
      <c r="D6" s="32">
        <f t="shared" ref="D6:D47" si="0">C6-$C$5</f>
        <v>144</v>
      </c>
      <c r="E6" s="33">
        <f t="shared" ref="E6:E47" si="1">D6/$C$5</f>
        <v>0.11302982731554161</v>
      </c>
      <c r="F6" s="34">
        <v>0.35</v>
      </c>
      <c r="G6" s="34">
        <f t="shared" ref="G6:G47" si="2">F6*E6</f>
        <v>3.9560439560439559E-2</v>
      </c>
    </row>
    <row r="7" spans="2:7" hidden="1">
      <c r="B7" s="30">
        <v>43282</v>
      </c>
      <c r="C7" s="31">
        <v>1444</v>
      </c>
      <c r="D7" s="32">
        <f t="shared" si="0"/>
        <v>170</v>
      </c>
      <c r="E7" s="33">
        <f t="shared" si="1"/>
        <v>0.13343799058084774</v>
      </c>
      <c r="F7" s="34">
        <v>0.35</v>
      </c>
      <c r="G7" s="34">
        <f t="shared" si="2"/>
        <v>4.6703296703296704E-2</v>
      </c>
    </row>
    <row r="8" spans="2:7" hidden="1">
      <c r="B8" s="30">
        <v>43313</v>
      </c>
      <c r="C8" s="35">
        <v>1440.83</v>
      </c>
      <c r="D8" s="32">
        <f t="shared" si="0"/>
        <v>166.82999999999993</v>
      </c>
      <c r="E8" s="33">
        <f t="shared" si="1"/>
        <v>0.13094976452119303</v>
      </c>
      <c r="F8" s="34">
        <v>0.35</v>
      </c>
      <c r="G8" s="34">
        <f t="shared" si="2"/>
        <v>4.5832417582417559E-2</v>
      </c>
    </row>
    <row r="9" spans="2:7" hidden="1">
      <c r="B9" s="30">
        <v>43344</v>
      </c>
      <c r="C9" s="35">
        <v>1440.83</v>
      </c>
      <c r="D9" s="32">
        <f t="shared" si="0"/>
        <v>166.82999999999993</v>
      </c>
      <c r="E9" s="33">
        <f t="shared" si="1"/>
        <v>0.13094976452119303</v>
      </c>
      <c r="F9" s="34">
        <v>0.35</v>
      </c>
      <c r="G9" s="34">
        <f t="shared" si="2"/>
        <v>4.5832417582417559E-2</v>
      </c>
    </row>
    <row r="10" spans="2:7" hidden="1">
      <c r="B10" s="30">
        <v>43374</v>
      </c>
      <c r="C10" s="35">
        <v>1564.83</v>
      </c>
      <c r="D10" s="32">
        <f t="shared" si="0"/>
        <v>290.82999999999993</v>
      </c>
      <c r="E10" s="33">
        <f t="shared" si="1"/>
        <v>0.22828100470957607</v>
      </c>
      <c r="F10" s="34">
        <v>0.35</v>
      </c>
      <c r="G10" s="34">
        <f t="shared" si="2"/>
        <v>7.9898351648351615E-2</v>
      </c>
    </row>
    <row r="11" spans="2:7" hidden="1">
      <c r="B11" s="30">
        <v>43405</v>
      </c>
      <c r="C11" s="35">
        <v>1612.75</v>
      </c>
      <c r="D11" s="32">
        <f t="shared" si="0"/>
        <v>338.75</v>
      </c>
      <c r="E11" s="33">
        <f t="shared" si="1"/>
        <v>0.26589481946624804</v>
      </c>
      <c r="F11" s="34">
        <v>0.35</v>
      </c>
      <c r="G11" s="34">
        <f t="shared" si="2"/>
        <v>9.3063186813186816E-2</v>
      </c>
    </row>
    <row r="12" spans="2:7" hidden="1">
      <c r="B12" s="30">
        <v>43435</v>
      </c>
      <c r="C12" s="35">
        <v>1467.34</v>
      </c>
      <c r="D12" s="32">
        <f t="shared" si="0"/>
        <v>193.33999999999992</v>
      </c>
      <c r="E12" s="33">
        <f t="shared" si="1"/>
        <v>0.15175824175824171</v>
      </c>
      <c r="F12" s="34">
        <v>0.35</v>
      </c>
      <c r="G12" s="34">
        <f t="shared" si="2"/>
        <v>5.3115384615384592E-2</v>
      </c>
    </row>
    <row r="13" spans="2:7" hidden="1">
      <c r="B13" s="30">
        <v>43466</v>
      </c>
      <c r="C13" s="35">
        <v>1313.42</v>
      </c>
      <c r="D13" s="32">
        <f t="shared" si="0"/>
        <v>39.420000000000073</v>
      </c>
      <c r="E13" s="33">
        <f t="shared" si="1"/>
        <v>3.0941915227629572E-2</v>
      </c>
      <c r="F13" s="34">
        <v>0.35</v>
      </c>
      <c r="G13" s="34">
        <f t="shared" si="2"/>
        <v>1.082967032967035E-2</v>
      </c>
    </row>
    <row r="14" spans="2:7" hidden="1">
      <c r="B14" s="30">
        <v>43497</v>
      </c>
      <c r="C14" s="35">
        <v>1314.42</v>
      </c>
      <c r="D14" s="32">
        <f t="shared" si="0"/>
        <v>40.420000000000073</v>
      </c>
      <c r="E14" s="33">
        <f t="shared" si="1"/>
        <v>3.1726844583987501E-2</v>
      </c>
      <c r="F14" s="34">
        <v>0.35</v>
      </c>
      <c r="G14" s="34">
        <f t="shared" si="2"/>
        <v>1.1104395604395625E-2</v>
      </c>
    </row>
    <row r="15" spans="2:7" hidden="1">
      <c r="B15" s="30">
        <v>43525</v>
      </c>
      <c r="C15" s="35">
        <v>1405.42</v>
      </c>
      <c r="D15" s="32">
        <f t="shared" si="0"/>
        <v>131.42000000000007</v>
      </c>
      <c r="E15" s="33">
        <f t="shared" si="1"/>
        <v>0.10315541601255893</v>
      </c>
      <c r="F15" s="34">
        <v>0.35</v>
      </c>
      <c r="G15" s="34">
        <f t="shared" si="2"/>
        <v>3.6104395604395621E-2</v>
      </c>
    </row>
    <row r="16" spans="2:7" hidden="1">
      <c r="B16" s="30">
        <v>43556</v>
      </c>
      <c r="C16" s="35">
        <v>1487.12</v>
      </c>
      <c r="D16" s="32">
        <f t="shared" si="0"/>
        <v>213.11999999999989</v>
      </c>
      <c r="E16" s="33">
        <f t="shared" si="1"/>
        <v>0.16728414442700149</v>
      </c>
      <c r="F16" s="34">
        <v>0.35</v>
      </c>
      <c r="G16" s="34">
        <f t="shared" si="2"/>
        <v>5.8549450549450516E-2</v>
      </c>
    </row>
    <row r="17" spans="2:7" hidden="1">
      <c r="B17" s="30">
        <v>43586</v>
      </c>
      <c r="C17" s="35">
        <v>1488.12</v>
      </c>
      <c r="D17" s="36">
        <f t="shared" si="0"/>
        <v>214.11999999999989</v>
      </c>
      <c r="E17" s="37">
        <f t="shared" si="1"/>
        <v>0.16806907378335942</v>
      </c>
      <c r="F17" s="34">
        <v>0.35</v>
      </c>
      <c r="G17" s="34">
        <f t="shared" si="2"/>
        <v>5.8824175824175789E-2</v>
      </c>
    </row>
    <row r="18" spans="2:7" hidden="1">
      <c r="B18" s="30">
        <v>43617</v>
      </c>
      <c r="C18" s="35">
        <v>1521.28</v>
      </c>
      <c r="D18" s="36">
        <f t="shared" si="0"/>
        <v>247.27999999999997</v>
      </c>
      <c r="E18" s="37">
        <f t="shared" si="1"/>
        <v>0.19409733124018835</v>
      </c>
      <c r="F18" s="34">
        <v>0.35</v>
      </c>
      <c r="G18" s="34">
        <f t="shared" si="2"/>
        <v>6.7934065934065924E-2</v>
      </c>
    </row>
    <row r="19" spans="2:7" hidden="1">
      <c r="B19" s="30">
        <v>43647</v>
      </c>
      <c r="C19" s="43">
        <v>1446.5</v>
      </c>
      <c r="D19" s="40">
        <f t="shared" si="0"/>
        <v>172.5</v>
      </c>
      <c r="E19" s="41">
        <f t="shared" si="1"/>
        <v>0.13540031397174254</v>
      </c>
      <c r="F19" s="34">
        <v>0.35</v>
      </c>
      <c r="G19" s="34">
        <f t="shared" si="2"/>
        <v>4.7390109890109888E-2</v>
      </c>
    </row>
    <row r="20" spans="2:7" hidden="1">
      <c r="B20" s="30">
        <v>43678</v>
      </c>
      <c r="C20" s="35">
        <v>1433.21</v>
      </c>
      <c r="D20" s="40">
        <f t="shared" si="0"/>
        <v>159.21000000000004</v>
      </c>
      <c r="E20" s="41">
        <f t="shared" si="1"/>
        <v>0.12496860282574571</v>
      </c>
      <c r="F20" s="34">
        <v>0.35</v>
      </c>
      <c r="G20" s="34">
        <f t="shared" si="2"/>
        <v>4.3739010989010993E-2</v>
      </c>
    </row>
    <row r="21" spans="2:7" hidden="1">
      <c r="B21" s="30">
        <v>43709</v>
      </c>
      <c r="C21" s="35">
        <v>1459.21</v>
      </c>
      <c r="D21" s="40">
        <f t="shared" si="0"/>
        <v>185.21000000000004</v>
      </c>
      <c r="E21" s="41">
        <f t="shared" si="1"/>
        <v>0.14537676609105182</v>
      </c>
      <c r="F21" s="34">
        <v>0.35</v>
      </c>
      <c r="G21" s="34">
        <f t="shared" si="2"/>
        <v>5.0881868131868138E-2</v>
      </c>
    </row>
    <row r="22" spans="2:7" hidden="1">
      <c r="B22" s="30">
        <v>43739</v>
      </c>
      <c r="C22" s="35">
        <v>1484.21</v>
      </c>
      <c r="D22" s="40">
        <f t="shared" si="0"/>
        <v>210.21000000000004</v>
      </c>
      <c r="E22" s="41">
        <f t="shared" si="1"/>
        <v>0.16500000000000004</v>
      </c>
      <c r="F22" s="34">
        <v>0.35</v>
      </c>
      <c r="G22" s="34">
        <f t="shared" si="2"/>
        <v>5.775000000000001E-2</v>
      </c>
    </row>
    <row r="23" spans="2:7" hidden="1">
      <c r="B23" s="30">
        <v>43770</v>
      </c>
      <c r="C23" s="35">
        <v>1468.21</v>
      </c>
      <c r="D23" s="40">
        <f t="shared" si="0"/>
        <v>194.21000000000004</v>
      </c>
      <c r="E23" s="41">
        <f t="shared" si="1"/>
        <v>0.15244113029827319</v>
      </c>
      <c r="F23" s="34">
        <v>0.35</v>
      </c>
      <c r="G23" s="34">
        <f t="shared" si="2"/>
        <v>5.3354395604395616E-2</v>
      </c>
    </row>
    <row r="24" spans="2:7" hidden="1">
      <c r="B24" s="30">
        <v>43800</v>
      </c>
      <c r="C24" s="35">
        <v>1453.26</v>
      </c>
      <c r="D24" s="40">
        <f t="shared" si="0"/>
        <v>179.26</v>
      </c>
      <c r="E24" s="41">
        <f t="shared" si="1"/>
        <v>0.14070643642072211</v>
      </c>
      <c r="F24" s="34">
        <v>0.35</v>
      </c>
      <c r="G24" s="34">
        <f t="shared" si="2"/>
        <v>4.9247252747252737E-2</v>
      </c>
    </row>
    <row r="25" spans="2:7" hidden="1">
      <c r="B25" s="30">
        <v>43831</v>
      </c>
      <c r="C25" s="35">
        <v>1462.26</v>
      </c>
      <c r="D25" s="40">
        <f t="shared" si="0"/>
        <v>188.26</v>
      </c>
      <c r="E25" s="41">
        <f t="shared" si="1"/>
        <v>0.14777080062794348</v>
      </c>
      <c r="F25" s="34">
        <v>0.35</v>
      </c>
      <c r="G25" s="34">
        <f t="shared" si="2"/>
        <v>5.1719780219780215E-2</v>
      </c>
    </row>
    <row r="26" spans="2:7" hidden="1">
      <c r="B26" s="30">
        <v>43862</v>
      </c>
      <c r="C26" s="35">
        <v>1457.26</v>
      </c>
      <c r="D26" s="40">
        <f t="shared" si="0"/>
        <v>183.26</v>
      </c>
      <c r="E26" s="41">
        <f t="shared" si="1"/>
        <v>0.14384615384615385</v>
      </c>
      <c r="F26" s="34">
        <v>0.35</v>
      </c>
      <c r="G26" s="34">
        <f t="shared" si="2"/>
        <v>5.0346153846153846E-2</v>
      </c>
    </row>
    <row r="27" spans="2:7" hidden="1">
      <c r="B27" s="30">
        <v>43891</v>
      </c>
      <c r="C27" s="35">
        <v>1403.26</v>
      </c>
      <c r="D27" s="40">
        <f t="shared" si="0"/>
        <v>129.26</v>
      </c>
      <c r="E27" s="41">
        <f t="shared" si="1"/>
        <v>0.10145996860282575</v>
      </c>
      <c r="F27" s="34">
        <v>0.35</v>
      </c>
      <c r="G27" s="34">
        <f t="shared" si="2"/>
        <v>3.5510989010989008E-2</v>
      </c>
    </row>
    <row r="28" spans="2:7" hidden="1">
      <c r="B28" s="30">
        <v>43922</v>
      </c>
      <c r="C28" s="35">
        <v>1269.56</v>
      </c>
      <c r="D28" s="40">
        <f t="shared" si="0"/>
        <v>-4.4400000000000546</v>
      </c>
      <c r="E28" s="41">
        <f t="shared" si="1"/>
        <v>-3.485086342229242E-3</v>
      </c>
      <c r="F28" s="34">
        <v>0.35</v>
      </c>
      <c r="G28" s="34">
        <f t="shared" si="2"/>
        <v>-1.2197802197802345E-3</v>
      </c>
    </row>
    <row r="29" spans="2:7" hidden="1">
      <c r="B29" s="30">
        <v>43952</v>
      </c>
      <c r="C29" s="35">
        <v>1108.56</v>
      </c>
      <c r="D29" s="40">
        <f t="shared" si="0"/>
        <v>-165.44000000000005</v>
      </c>
      <c r="E29" s="41">
        <f t="shared" si="1"/>
        <v>-0.12985871271585561</v>
      </c>
      <c r="F29" s="34">
        <v>0.35</v>
      </c>
      <c r="G29" s="34">
        <f t="shared" si="2"/>
        <v>-4.5450549450549459E-2</v>
      </c>
    </row>
    <row r="30" spans="2:7" hidden="1">
      <c r="B30" s="30">
        <v>43983</v>
      </c>
      <c r="C30" s="35">
        <v>1130.56</v>
      </c>
      <c r="D30" s="40">
        <f t="shared" si="0"/>
        <v>-143.44000000000005</v>
      </c>
      <c r="E30" s="41">
        <f t="shared" si="1"/>
        <v>-0.1125902668759812</v>
      </c>
      <c r="F30" s="34">
        <v>0.35</v>
      </c>
      <c r="G30" s="34">
        <f t="shared" si="2"/>
        <v>-3.9406593406593415E-2</v>
      </c>
    </row>
    <row r="31" spans="2:7" hidden="1">
      <c r="B31" s="30">
        <v>44013</v>
      </c>
      <c r="C31" s="35">
        <v>1303.56</v>
      </c>
      <c r="D31" s="40">
        <f t="shared" si="0"/>
        <v>29.559999999999945</v>
      </c>
      <c r="E31" s="41">
        <f t="shared" si="1"/>
        <v>2.3202511773940303E-2</v>
      </c>
      <c r="F31" s="34">
        <v>0.35</v>
      </c>
      <c r="G31" s="34">
        <f t="shared" si="2"/>
        <v>8.1208791208791063E-3</v>
      </c>
    </row>
    <row r="32" spans="2:7" hidden="1">
      <c r="B32" s="30">
        <v>44044</v>
      </c>
      <c r="C32" s="35">
        <v>1348.56</v>
      </c>
      <c r="D32" s="40">
        <f t="shared" si="0"/>
        <v>74.559999999999945</v>
      </c>
      <c r="E32" s="41">
        <f t="shared" si="1"/>
        <v>5.8524332810047056E-2</v>
      </c>
      <c r="F32" s="34">
        <v>0.35</v>
      </c>
      <c r="G32" s="34">
        <f t="shared" si="2"/>
        <v>2.0483516483516467E-2</v>
      </c>
    </row>
    <row r="33" spans="2:7" hidden="1">
      <c r="B33" s="30">
        <v>44075</v>
      </c>
      <c r="C33" s="35">
        <v>1327.56</v>
      </c>
      <c r="D33" s="40">
        <f t="shared" si="0"/>
        <v>53.559999999999945</v>
      </c>
      <c r="E33" s="41">
        <f t="shared" si="1"/>
        <v>4.2040816326530568E-2</v>
      </c>
      <c r="F33" s="34">
        <v>0.35</v>
      </c>
      <c r="G33" s="34">
        <f t="shared" si="2"/>
        <v>1.4714285714285697E-2</v>
      </c>
    </row>
    <row r="34" spans="2:7" hidden="1">
      <c r="B34" s="30">
        <v>44105</v>
      </c>
      <c r="C34" s="35">
        <v>1237.56</v>
      </c>
      <c r="D34" s="40">
        <f t="shared" si="0"/>
        <v>-36.440000000000055</v>
      </c>
      <c r="E34" s="41">
        <f t="shared" si="1"/>
        <v>-2.860282574568293E-2</v>
      </c>
      <c r="F34" s="34">
        <v>0.35</v>
      </c>
      <c r="G34" s="34">
        <f t="shared" si="2"/>
        <v>-1.0010989010989025E-2</v>
      </c>
    </row>
    <row r="35" spans="2:7" hidden="1">
      <c r="B35" s="30">
        <v>44136</v>
      </c>
      <c r="C35" s="35">
        <v>1225.56</v>
      </c>
      <c r="D35" s="40">
        <f t="shared" si="0"/>
        <v>-48.440000000000055</v>
      </c>
      <c r="E35" s="41">
        <f t="shared" si="1"/>
        <v>-3.8021978021978063E-2</v>
      </c>
      <c r="F35" s="34">
        <v>0.35</v>
      </c>
      <c r="G35" s="34">
        <f t="shared" si="2"/>
        <v>-1.3307692307692321E-2</v>
      </c>
    </row>
    <row r="36" spans="2:7" hidden="1">
      <c r="B36" s="30">
        <v>44166</v>
      </c>
      <c r="C36" s="35">
        <v>1245.42</v>
      </c>
      <c r="D36" s="40">
        <f t="shared" si="0"/>
        <v>-28.579999999999927</v>
      </c>
      <c r="E36" s="41">
        <f t="shared" si="1"/>
        <v>-2.243328100470952E-2</v>
      </c>
      <c r="F36" s="34">
        <v>0.35</v>
      </c>
      <c r="G36" s="34">
        <f t="shared" si="2"/>
        <v>-7.8516483516483312E-3</v>
      </c>
    </row>
    <row r="37" spans="2:7" hidden="1">
      <c r="B37" s="30">
        <v>44197</v>
      </c>
      <c r="C37" s="35">
        <v>1300.42</v>
      </c>
      <c r="D37" s="40">
        <f t="shared" si="0"/>
        <v>26.420000000000073</v>
      </c>
      <c r="E37" s="41">
        <f t="shared" si="1"/>
        <v>2.073783359497651E-2</v>
      </c>
      <c r="F37" s="34">
        <v>0.35</v>
      </c>
      <c r="G37" s="34">
        <f t="shared" si="2"/>
        <v>7.2582417582417779E-3</v>
      </c>
    </row>
    <row r="38" spans="2:7" hidden="1">
      <c r="B38" s="30">
        <v>44228</v>
      </c>
      <c r="C38" s="35">
        <v>1358.42</v>
      </c>
      <c r="D38" s="40">
        <f t="shared" si="0"/>
        <v>84.420000000000073</v>
      </c>
      <c r="E38" s="41">
        <f t="shared" si="1"/>
        <v>6.6263736263736314E-2</v>
      </c>
      <c r="F38" s="34">
        <v>0.35</v>
      </c>
      <c r="G38" s="34">
        <f t="shared" si="2"/>
        <v>2.319230769230771E-2</v>
      </c>
    </row>
    <row r="39" spans="2:7" hidden="1">
      <c r="B39" s="30">
        <v>44256</v>
      </c>
      <c r="C39" s="35">
        <v>1412.42</v>
      </c>
      <c r="D39" s="40">
        <f t="shared" si="0"/>
        <v>138.42000000000007</v>
      </c>
      <c r="E39" s="41">
        <f t="shared" si="1"/>
        <v>0.10864992150706441</v>
      </c>
      <c r="F39" s="34">
        <v>0.35</v>
      </c>
      <c r="G39" s="34">
        <f t="shared" si="2"/>
        <v>3.8027472527472544E-2</v>
      </c>
    </row>
    <row r="40" spans="2:7">
      <c r="B40" s="30">
        <v>44287</v>
      </c>
      <c r="C40" s="35">
        <v>1477.62</v>
      </c>
      <c r="D40" s="40">
        <f t="shared" si="0"/>
        <v>203.61999999999989</v>
      </c>
      <c r="E40" s="41">
        <f t="shared" si="1"/>
        <v>0.15982731554160118</v>
      </c>
      <c r="F40" s="34">
        <v>0.35</v>
      </c>
      <c r="G40" s="34">
        <f t="shared" si="2"/>
        <v>5.5939560439560408E-2</v>
      </c>
    </row>
    <row r="41" spans="2:7">
      <c r="B41" s="30">
        <v>44317</v>
      </c>
      <c r="C41" s="43">
        <v>1446.62</v>
      </c>
      <c r="D41" s="40">
        <f t="shared" si="0"/>
        <v>172.61999999999989</v>
      </c>
      <c r="E41" s="41">
        <f t="shared" si="1"/>
        <v>0.1354945054945054</v>
      </c>
      <c r="F41" s="34">
        <v>0.35</v>
      </c>
      <c r="G41" s="34">
        <f t="shared" si="2"/>
        <v>4.7423076923076887E-2</v>
      </c>
    </row>
    <row r="42" spans="2:7">
      <c r="B42" s="30">
        <v>44348</v>
      </c>
      <c r="C42" s="43">
        <v>1466.62</v>
      </c>
      <c r="D42" s="40">
        <f t="shared" si="0"/>
        <v>192.61999999999989</v>
      </c>
      <c r="E42" s="41">
        <f t="shared" si="1"/>
        <v>0.15119309262166397</v>
      </c>
      <c r="F42" s="34">
        <v>0.35</v>
      </c>
      <c r="G42" s="34">
        <f t="shared" si="2"/>
        <v>5.291758241758239E-2</v>
      </c>
    </row>
    <row r="43" spans="2:7">
      <c r="B43" s="30">
        <v>44378</v>
      </c>
      <c r="C43" s="43">
        <v>1508.62</v>
      </c>
      <c r="D43" s="40">
        <f t="shared" si="0"/>
        <v>234.61999999999989</v>
      </c>
      <c r="E43" s="41">
        <f t="shared" si="1"/>
        <v>0.18416012558869693</v>
      </c>
      <c r="F43" s="34">
        <v>0.35</v>
      </c>
      <c r="G43" s="34">
        <f t="shared" si="2"/>
        <v>6.4456043956043929E-2</v>
      </c>
    </row>
    <row r="44" spans="2:7">
      <c r="B44" s="30">
        <v>44409</v>
      </c>
      <c r="C44" s="43">
        <v>1564.2</v>
      </c>
      <c r="D44" s="40">
        <f t="shared" si="0"/>
        <v>290.20000000000005</v>
      </c>
      <c r="E44" s="41">
        <f t="shared" si="1"/>
        <v>0.22778649921507069</v>
      </c>
      <c r="F44" s="34">
        <v>0.35</v>
      </c>
      <c r="G44" s="34">
        <f t="shared" si="2"/>
        <v>7.9725274725274742E-2</v>
      </c>
    </row>
    <row r="45" spans="2:7">
      <c r="B45" s="30">
        <v>44440</v>
      </c>
      <c r="C45" s="43">
        <v>1548.98</v>
      </c>
      <c r="D45" s="40">
        <f t="shared" si="0"/>
        <v>274.98</v>
      </c>
      <c r="E45" s="41">
        <f t="shared" si="1"/>
        <v>0.21583987441130301</v>
      </c>
      <c r="F45" s="34">
        <v>0.35</v>
      </c>
      <c r="G45" s="34">
        <f t="shared" si="2"/>
        <v>7.5543956043956043E-2</v>
      </c>
    </row>
    <row r="46" spans="2:7">
      <c r="B46" s="30">
        <v>44470</v>
      </c>
      <c r="C46" s="43">
        <v>1571.78</v>
      </c>
      <c r="D46" s="40">
        <f t="shared" si="0"/>
        <v>297.77999999999997</v>
      </c>
      <c r="E46" s="41">
        <f t="shared" si="1"/>
        <v>0.23373626373626372</v>
      </c>
      <c r="F46" s="34">
        <v>0.35</v>
      </c>
      <c r="G46" s="34">
        <f t="shared" si="2"/>
        <v>8.180769230769229E-2</v>
      </c>
    </row>
    <row r="47" spans="2:7">
      <c r="B47" s="30">
        <v>44501</v>
      </c>
      <c r="C47" s="43">
        <v>1719.98</v>
      </c>
      <c r="D47" s="40">
        <f t="shared" si="0"/>
        <v>445.98</v>
      </c>
      <c r="E47" s="41">
        <f t="shared" si="1"/>
        <v>0.35006279434850862</v>
      </c>
      <c r="F47" s="34">
        <v>0.35</v>
      </c>
      <c r="G47" s="34">
        <f t="shared" si="2"/>
        <v>0.12252197802197801</v>
      </c>
    </row>
    <row r="48" spans="2:7">
      <c r="B48" s="30">
        <v>44531</v>
      </c>
      <c r="C48" s="43">
        <f>'Fuel prices'!BI17</f>
        <v>1792.48</v>
      </c>
      <c r="D48" s="40">
        <f t="shared" ref="D48:D49" si="3">C48-$C$5</f>
        <v>518.48</v>
      </c>
      <c r="E48" s="41">
        <f t="shared" ref="E48:E49" si="4">D48/$C$5</f>
        <v>0.4069701726844584</v>
      </c>
      <c r="F48" s="34">
        <v>0.35</v>
      </c>
      <c r="G48" s="34">
        <f t="shared" ref="G48:G49" si="5">F48*E48</f>
        <v>0.14243956043956044</v>
      </c>
    </row>
    <row r="49" spans="2:7">
      <c r="B49" s="30">
        <v>44562</v>
      </c>
      <c r="C49" s="43">
        <f>'Fuel prices'!BJ17</f>
        <v>1724.68</v>
      </c>
      <c r="D49" s="40">
        <f t="shared" si="3"/>
        <v>450.68000000000006</v>
      </c>
      <c r="E49" s="41">
        <f t="shared" si="4"/>
        <v>0.35375196232339096</v>
      </c>
      <c r="F49" s="34">
        <v>0.35</v>
      </c>
      <c r="G49" s="34">
        <f t="shared" si="5"/>
        <v>0.12381318681318683</v>
      </c>
    </row>
    <row r="50" spans="2:7">
      <c r="B50" s="30">
        <v>44593</v>
      </c>
      <c r="C50" s="43">
        <f>'Fuel prices'!BK17</f>
        <v>1804.52</v>
      </c>
      <c r="D50" s="40">
        <f t="shared" ref="D50" si="6">C50-$C$5</f>
        <v>530.52</v>
      </c>
      <c r="E50" s="41">
        <f t="shared" ref="E50" si="7">D50/$C$5</f>
        <v>0.41642072213500786</v>
      </c>
      <c r="F50" s="34">
        <v>0.35</v>
      </c>
      <c r="G50" s="34">
        <f t="shared" ref="G50" si="8">F50*E50</f>
        <v>0.14574725274725275</v>
      </c>
    </row>
    <row r="51" spans="2:7">
      <c r="B51" s="30">
        <v>44621</v>
      </c>
      <c r="C51" s="43">
        <f>'Fuel prices'!BL17</f>
        <v>1948.88</v>
      </c>
      <c r="D51" s="40">
        <f t="shared" ref="D51" si="9">C51-$C$5</f>
        <v>674.88000000000011</v>
      </c>
      <c r="E51" s="41">
        <f t="shared" ref="E51" si="10">D51/$C$5</f>
        <v>0.52973312401883843</v>
      </c>
      <c r="F51" s="34">
        <v>0.35</v>
      </c>
      <c r="G51" s="34">
        <f t="shared" ref="G51" si="11">F51*E51</f>
        <v>0.18540659340659343</v>
      </c>
    </row>
    <row r="52" spans="2:7">
      <c r="B52" s="30">
        <v>44652</v>
      </c>
      <c r="C52" s="43">
        <f>'Fuel prices'!BM17</f>
        <v>2101.44</v>
      </c>
      <c r="D52" s="40">
        <f t="shared" ref="D52" si="12">C52-$C$5</f>
        <v>827.44</v>
      </c>
      <c r="E52" s="41">
        <f t="shared" ref="E52" si="13">D52/$C$5</f>
        <v>0.64948194662480385</v>
      </c>
      <c r="F52" s="34">
        <v>0.35</v>
      </c>
      <c r="G52" s="34">
        <f t="shared" ref="G52" si="14">F52*E52</f>
        <v>0.22731868131868133</v>
      </c>
    </row>
    <row r="53" spans="2:7">
      <c r="B53" s="30">
        <v>44682</v>
      </c>
      <c r="C53" s="43">
        <f>'Fuel prices'!BN17</f>
        <v>2199.44</v>
      </c>
      <c r="D53" s="40">
        <f t="shared" ref="D53" si="15">C53-$C$5</f>
        <v>925.44</v>
      </c>
      <c r="E53" s="41">
        <f t="shared" ref="E53" si="16">D53/$C$5</f>
        <v>0.72640502354788072</v>
      </c>
      <c r="F53" s="34">
        <v>0.35</v>
      </c>
      <c r="G53" s="34">
        <f t="shared" ref="G53" si="17">F53*E53</f>
        <v>0.25424175824175826</v>
      </c>
    </row>
    <row r="54" spans="2:7">
      <c r="B54" s="30">
        <v>44713</v>
      </c>
      <c r="C54" s="43">
        <f>'Fuel prices'!BO17</f>
        <v>2309.44</v>
      </c>
      <c r="D54" s="40">
        <f t="shared" ref="D54" si="18">C54-$C$5</f>
        <v>1035.44</v>
      </c>
      <c r="E54" s="41">
        <f t="shared" ref="E54" si="19">D54/$C$5</f>
        <v>0.81274725274725279</v>
      </c>
      <c r="F54" s="34">
        <v>0.35</v>
      </c>
      <c r="G54" s="34">
        <f t="shared" ref="G54" si="20">F54*E54</f>
        <v>0.28446153846153843</v>
      </c>
    </row>
    <row r="55" spans="2:7">
      <c r="B55" s="30">
        <v>44743</v>
      </c>
      <c r="C55" s="43">
        <v>2540.44</v>
      </c>
      <c r="D55" s="40">
        <f t="shared" ref="D55" si="21">C55-$C$5</f>
        <v>1266.44</v>
      </c>
      <c r="E55" s="41">
        <f t="shared" ref="E55" si="22">D55/$C$5</f>
        <v>0.99406593406593413</v>
      </c>
      <c r="F55" s="34">
        <v>0.35</v>
      </c>
      <c r="G55" s="34">
        <f t="shared" ref="G55" si="23">F55*E55</f>
        <v>0.34792307692307695</v>
      </c>
    </row>
    <row r="56" spans="2:7">
      <c r="B56" s="30">
        <v>44774</v>
      </c>
      <c r="C56" s="43">
        <f>'Fuel prices'!BQ17</f>
        <v>2452.44</v>
      </c>
      <c r="D56" s="40">
        <f t="shared" ref="D56" si="24">C56-$C$5</f>
        <v>1178.44</v>
      </c>
      <c r="E56" s="41">
        <f t="shared" ref="E56" si="25">D56/$C$5</f>
        <v>0.92499215070643648</v>
      </c>
      <c r="F56" s="34">
        <v>0.35</v>
      </c>
      <c r="G56" s="34">
        <f t="shared" ref="G56" si="26">F56*E56</f>
        <v>0.32374725274725275</v>
      </c>
    </row>
    <row r="57" spans="2:7">
      <c r="B57" s="30">
        <v>44805</v>
      </c>
      <c r="C57" s="43">
        <v>2396.1</v>
      </c>
      <c r="D57" s="40">
        <f t="shared" ref="D57" si="27">C57-$C$5</f>
        <v>1122.0999999999999</v>
      </c>
      <c r="E57" s="41">
        <f t="shared" ref="E57" si="28">D57/$C$5</f>
        <v>0.88076923076923075</v>
      </c>
      <c r="F57" s="34">
        <v>0.35</v>
      </c>
      <c r="G57" s="34">
        <f t="shared" ref="G57" si="29">F57*E57</f>
        <v>0.30826923076923074</v>
      </c>
    </row>
    <row r="58" spans="2:7">
      <c r="B58" s="30">
        <v>44835</v>
      </c>
      <c r="C58" s="43">
        <f>'Fuel prices'!BS17</f>
        <v>2406.1</v>
      </c>
      <c r="D58" s="40">
        <f t="shared" ref="D58" si="30">C58-$C$5</f>
        <v>1132.0999999999999</v>
      </c>
      <c r="E58" s="41">
        <f t="shared" ref="E58" si="31">D58/$C$5</f>
        <v>0.88861852433280997</v>
      </c>
      <c r="F58" s="34">
        <v>0.35</v>
      </c>
      <c r="G58" s="34">
        <f t="shared" ref="G58" si="32">F58*E58</f>
        <v>0.31101648351648348</v>
      </c>
    </row>
    <row r="59" spans="2:7">
      <c r="B59" s="30">
        <v>44866</v>
      </c>
      <c r="C59" s="43">
        <f>'Fuel prices'!BT17</f>
        <v>2548.96</v>
      </c>
      <c r="D59" s="40">
        <f t="shared" ref="D59" si="33">C59-$C$5</f>
        <v>1274.96</v>
      </c>
      <c r="E59" s="41">
        <f t="shared" ref="E59" si="34">D59/$C$5</f>
        <v>1.0007535321821037</v>
      </c>
      <c r="F59" s="34">
        <v>0.35</v>
      </c>
      <c r="G59" s="34">
        <f t="shared" ref="G59" si="35">F59*E59</f>
        <v>0.3502637362637363</v>
      </c>
    </row>
    <row r="60" spans="2:7">
      <c r="B60" s="30">
        <v>44896</v>
      </c>
      <c r="C60" s="43">
        <f>'Fuel prices'!BU17</f>
        <v>2391.77</v>
      </c>
      <c r="D60" s="40">
        <f t="shared" ref="D60" si="36">C60-$C$5</f>
        <v>1117.77</v>
      </c>
      <c r="E60" s="41">
        <f t="shared" ref="E60" si="37">D60/$C$5</f>
        <v>0.87737048665620088</v>
      </c>
      <c r="F60" s="34">
        <v>0.35</v>
      </c>
      <c r="G60" s="34">
        <f t="shared" ref="G60" si="38">F60*E60</f>
        <v>0.30707967032967026</v>
      </c>
    </row>
    <row r="61" spans="2:7">
      <c r="B61" s="30">
        <v>44927</v>
      </c>
      <c r="C61" s="43">
        <f>'Fuel prices'!BV17</f>
        <v>2122.87</v>
      </c>
      <c r="D61" s="40">
        <f t="shared" ref="D61" si="39">C61-$C$5</f>
        <v>848.86999999999989</v>
      </c>
      <c r="E61" s="41">
        <f t="shared" ref="E61" si="40">D61/$C$5</f>
        <v>0.66630298273155408</v>
      </c>
      <c r="F61" s="34">
        <v>0.35</v>
      </c>
      <c r="G61" s="34">
        <f t="shared" ref="G61" si="41">F61*E61</f>
        <v>0.23320604395604391</v>
      </c>
    </row>
    <row r="62" spans="2:7" s="22" customFormat="1">
      <c r="B62" s="30">
        <v>44958</v>
      </c>
      <c r="C62" s="43">
        <f>'Fuel prices'!BW17</f>
        <v>2132.0300000000002</v>
      </c>
      <c r="D62" s="40">
        <f t="shared" ref="D62" si="42">C62-$C$5</f>
        <v>858.0300000000002</v>
      </c>
      <c r="E62" s="58">
        <f t="shared" ref="E62" si="43">D62/$C$5</f>
        <v>0.67349293563579293</v>
      </c>
      <c r="F62" s="34">
        <v>0.35</v>
      </c>
      <c r="G62" s="34">
        <f t="shared" ref="G62" si="44">F62*E62</f>
        <v>0.2357225274725275</v>
      </c>
    </row>
    <row r="63" spans="2:7" s="22" customFormat="1">
      <c r="B63" s="30">
        <v>44986</v>
      </c>
      <c r="C63" s="43">
        <v>2162.41</v>
      </c>
      <c r="D63" s="40">
        <f t="shared" ref="D63" si="45">C63-$C$5</f>
        <v>888.40999999999985</v>
      </c>
      <c r="E63" s="58">
        <f t="shared" ref="E63" si="46">D63/$C$5</f>
        <v>0.69733908948194656</v>
      </c>
      <c r="F63" s="34">
        <v>0.35</v>
      </c>
      <c r="G63" s="34">
        <f t="shared" ref="G63" si="47">F63*E63</f>
        <v>0.24406868131868129</v>
      </c>
    </row>
    <row r="64" spans="2:7" s="22" customFormat="1">
      <c r="B64" s="30">
        <v>45017</v>
      </c>
      <c r="C64" s="43">
        <f>'Fuel prices'!BY17</f>
        <v>2088.83</v>
      </c>
      <c r="D64" s="40">
        <f t="shared" ref="D64" si="48">C64-$C$5</f>
        <v>814.82999999999993</v>
      </c>
      <c r="E64" s="58">
        <f t="shared" ref="E64" si="49">D64/$C$5</f>
        <v>0.63958398744113021</v>
      </c>
      <c r="F64" s="34">
        <v>0.35</v>
      </c>
      <c r="G64" s="34">
        <f t="shared" ref="G64" si="50">F64*E64</f>
        <v>0.22385439560439555</v>
      </c>
    </row>
    <row r="65" spans="2:7" s="22" customFormat="1">
      <c r="B65" s="30">
        <v>45047</v>
      </c>
      <c r="C65" s="43">
        <f>'Fuel prices'!BZ17</f>
        <v>2016.29</v>
      </c>
      <c r="D65" s="40">
        <f t="shared" ref="D65" si="51">C65-$C$5</f>
        <v>742.29</v>
      </c>
      <c r="E65" s="58">
        <f t="shared" ref="E65" si="52">D65/$C$5</f>
        <v>0.58264521193092622</v>
      </c>
      <c r="F65" s="34">
        <v>0.35</v>
      </c>
      <c r="G65" s="34">
        <f t="shared" ref="G65" si="53">F65*E65</f>
        <v>0.20392582417582417</v>
      </c>
    </row>
    <row r="66" spans="2:7" s="22" customFormat="1">
      <c r="B66" s="30">
        <v>45078</v>
      </c>
      <c r="C66" s="43">
        <f>'Fuel prices'!CA17</f>
        <v>1931.29</v>
      </c>
      <c r="D66" s="40">
        <f t="shared" ref="D66" si="54">C66-$C$5</f>
        <v>657.29</v>
      </c>
      <c r="E66" s="58">
        <f t="shared" ref="E66" si="55">D66/$C$5</f>
        <v>0.51592621664050231</v>
      </c>
      <c r="F66" s="34">
        <v>0.35</v>
      </c>
      <c r="G66" s="34">
        <f t="shared" ref="G66" si="56">F66*E66</f>
        <v>0.18057417582417579</v>
      </c>
    </row>
    <row r="67" spans="2:7" s="22" customFormat="1">
      <c r="B67" s="30">
        <v>45108</v>
      </c>
      <c r="C67" s="43">
        <f>'Fuel prices'!CB17</f>
        <v>1949.29</v>
      </c>
      <c r="D67" s="40">
        <f t="shared" ref="D67" si="57">C67-$C$5</f>
        <v>675.29</v>
      </c>
      <c r="E67" s="58">
        <f t="shared" ref="E67" si="58">D67/$C$5</f>
        <v>0.53005494505494499</v>
      </c>
      <c r="F67" s="34">
        <v>0.35</v>
      </c>
      <c r="G67" s="34">
        <f t="shared" ref="G67" si="59">F67*E67</f>
        <v>0.18551923076923074</v>
      </c>
    </row>
    <row r="68" spans="2:7" s="22" customFormat="1">
      <c r="B68" s="30">
        <v>45139</v>
      </c>
      <c r="C68" s="43">
        <f>'Fuel prices'!CC17</f>
        <v>2021.29</v>
      </c>
      <c r="D68" s="40">
        <f t="shared" ref="D68" si="60">C68-$C$5</f>
        <v>747.29</v>
      </c>
      <c r="E68" s="58">
        <f t="shared" ref="E68" si="61">D68/$C$5</f>
        <v>0.58656985871271583</v>
      </c>
      <c r="F68" s="34">
        <v>0.35</v>
      </c>
      <c r="G68" s="34">
        <f t="shared" ref="G68" si="62">F68*E68</f>
        <v>0.20529945054945054</v>
      </c>
    </row>
    <row r="69" spans="2:7" s="22" customFormat="1">
      <c r="B69" s="30">
        <v>45170</v>
      </c>
      <c r="C69" s="43">
        <f>'Fuel prices'!CD17</f>
        <v>2305.29</v>
      </c>
      <c r="D69" s="40">
        <f t="shared" ref="D69" si="63">C69-$C$5</f>
        <v>1031.29</v>
      </c>
      <c r="E69" s="58">
        <f t="shared" ref="E69" si="64">D69/$C$5</f>
        <v>0.80948979591836734</v>
      </c>
      <c r="F69" s="34">
        <v>0.35</v>
      </c>
      <c r="G69" s="34">
        <f t="shared" ref="G69" si="65">F69*E69</f>
        <v>0.28332142857142856</v>
      </c>
    </row>
    <row r="70" spans="2:7" s="22" customFormat="1">
      <c r="B70" s="93"/>
      <c r="C70" s="94"/>
      <c r="D70" s="111"/>
      <c r="E70" s="112"/>
      <c r="F70" s="97"/>
      <c r="G70" s="97"/>
    </row>
    <row r="71" spans="2:7" s="22" customFormat="1">
      <c r="B71" s="93"/>
      <c r="C71" s="94"/>
      <c r="D71" s="111"/>
      <c r="E71" s="112"/>
      <c r="F71" s="97"/>
      <c r="G71" s="97"/>
    </row>
    <row r="72" spans="2:7">
      <c r="B72" s="55" t="s">
        <v>37</v>
      </c>
    </row>
  </sheetData>
  <pageMargins left="0" right="0" top="0" bottom="0" header="0.31496062992125984" footer="0.31496062992125984"/>
  <pageSetup paperSize="9" scale="88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8638-8F65-42A8-AD4E-27D936338F40}">
  <dimension ref="A1:M113"/>
  <sheetViews>
    <sheetView topLeftCell="A95" workbookViewId="0">
      <selection activeCell="B114" sqref="B114"/>
    </sheetView>
  </sheetViews>
  <sheetFormatPr defaultRowHeight="13.2"/>
  <cols>
    <col min="1" max="1" width="24.109375" style="64" bestFit="1" customWidth="1"/>
    <col min="2" max="2" width="24.44140625" style="64" bestFit="1" customWidth="1"/>
    <col min="3" max="3" width="10.44140625" style="64" bestFit="1" customWidth="1"/>
    <col min="4" max="4" width="9.5546875" style="64" bestFit="1" customWidth="1"/>
    <col min="5" max="5" width="9.109375" style="64" bestFit="1" customWidth="1"/>
    <col min="6" max="6" width="9" style="64" bestFit="1" customWidth="1"/>
    <col min="7" max="7" width="12.6640625" style="64" customWidth="1"/>
    <col min="8" max="8" width="24.109375" style="64" bestFit="1" customWidth="1"/>
    <col min="9" max="9" width="24.44140625" style="64" bestFit="1" customWidth="1"/>
    <col min="10" max="10" width="10.44140625" style="64" bestFit="1" customWidth="1"/>
    <col min="11" max="11" width="9.5546875" style="64" bestFit="1" customWidth="1"/>
    <col min="12" max="12" width="9.109375" style="64" bestFit="1" customWidth="1"/>
    <col min="13" max="13" width="9" style="64" bestFit="1" customWidth="1"/>
    <col min="14" max="14" width="9.109375" style="64"/>
    <col min="15" max="15" width="24.109375" style="64" bestFit="1" customWidth="1"/>
    <col min="16" max="16" width="19.6640625" style="64" customWidth="1"/>
    <col min="17" max="21" width="9.109375" style="64"/>
    <col min="22" max="22" width="24.109375" style="64" bestFit="1" customWidth="1"/>
    <col min="23" max="23" width="17.6640625" style="64" customWidth="1"/>
    <col min="24" max="256" width="9.109375" style="64"/>
    <col min="257" max="257" width="24.109375" style="64" bestFit="1" customWidth="1"/>
    <col min="258" max="258" width="18.6640625" style="64" bestFit="1" customWidth="1"/>
    <col min="259" max="259" width="10.44140625" style="64" bestFit="1" customWidth="1"/>
    <col min="260" max="260" width="9.5546875" style="64" bestFit="1" customWidth="1"/>
    <col min="261" max="261" width="9.109375" style="64" bestFit="1"/>
    <col min="262" max="262" width="9" style="64" bestFit="1" customWidth="1"/>
    <col min="263" max="263" width="12.6640625" style="64" customWidth="1"/>
    <col min="264" max="264" width="24.109375" style="64" bestFit="1" customWidth="1"/>
    <col min="265" max="265" width="18" style="64" customWidth="1"/>
    <col min="266" max="266" width="10.44140625" style="64" bestFit="1" customWidth="1"/>
    <col min="267" max="267" width="9.5546875" style="64" bestFit="1" customWidth="1"/>
    <col min="268" max="268" width="9.109375" style="64" bestFit="1"/>
    <col min="269" max="269" width="9" style="64" bestFit="1" customWidth="1"/>
    <col min="270" max="270" width="9.109375" style="64"/>
    <col min="271" max="271" width="24.109375" style="64" bestFit="1" customWidth="1"/>
    <col min="272" max="272" width="19.6640625" style="64" customWidth="1"/>
    <col min="273" max="277" width="9.109375" style="64"/>
    <col min="278" max="278" width="24.109375" style="64" bestFit="1" customWidth="1"/>
    <col min="279" max="279" width="17.6640625" style="64" customWidth="1"/>
    <col min="280" max="512" width="9.109375" style="64"/>
    <col min="513" max="513" width="24.109375" style="64" bestFit="1" customWidth="1"/>
    <col min="514" max="514" width="18.6640625" style="64" bestFit="1" customWidth="1"/>
    <col min="515" max="515" width="10.44140625" style="64" bestFit="1" customWidth="1"/>
    <col min="516" max="516" width="9.5546875" style="64" bestFit="1" customWidth="1"/>
    <col min="517" max="517" width="9.109375" style="64" bestFit="1"/>
    <col min="518" max="518" width="9" style="64" bestFit="1" customWidth="1"/>
    <col min="519" max="519" width="12.6640625" style="64" customWidth="1"/>
    <col min="520" max="520" width="24.109375" style="64" bestFit="1" customWidth="1"/>
    <col min="521" max="521" width="18" style="64" customWidth="1"/>
    <col min="522" max="522" width="10.44140625" style="64" bestFit="1" customWidth="1"/>
    <col min="523" max="523" width="9.5546875" style="64" bestFit="1" customWidth="1"/>
    <col min="524" max="524" width="9.109375" style="64" bestFit="1"/>
    <col min="525" max="525" width="9" style="64" bestFit="1" customWidth="1"/>
    <col min="526" max="526" width="9.109375" style="64"/>
    <col min="527" max="527" width="24.109375" style="64" bestFit="1" customWidth="1"/>
    <col min="528" max="528" width="19.6640625" style="64" customWidth="1"/>
    <col min="529" max="533" width="9.109375" style="64"/>
    <col min="534" max="534" width="24.109375" style="64" bestFit="1" customWidth="1"/>
    <col min="535" max="535" width="17.6640625" style="64" customWidth="1"/>
    <col min="536" max="768" width="9.109375" style="64"/>
    <col min="769" max="769" width="24.109375" style="64" bestFit="1" customWidth="1"/>
    <col min="770" max="770" width="18.6640625" style="64" bestFit="1" customWidth="1"/>
    <col min="771" max="771" width="10.44140625" style="64" bestFit="1" customWidth="1"/>
    <col min="772" max="772" width="9.5546875" style="64" bestFit="1" customWidth="1"/>
    <col min="773" max="773" width="9.109375" style="64" bestFit="1"/>
    <col min="774" max="774" width="9" style="64" bestFit="1" customWidth="1"/>
    <col min="775" max="775" width="12.6640625" style="64" customWidth="1"/>
    <col min="776" max="776" width="24.109375" style="64" bestFit="1" customWidth="1"/>
    <col min="777" max="777" width="18" style="64" customWidth="1"/>
    <col min="778" max="778" width="10.44140625" style="64" bestFit="1" customWidth="1"/>
    <col min="779" max="779" width="9.5546875" style="64" bestFit="1" customWidth="1"/>
    <col min="780" max="780" width="9.109375" style="64" bestFit="1"/>
    <col min="781" max="781" width="9" style="64" bestFit="1" customWidth="1"/>
    <col min="782" max="782" width="9.109375" style="64"/>
    <col min="783" max="783" width="24.109375" style="64" bestFit="1" customWidth="1"/>
    <col min="784" max="784" width="19.6640625" style="64" customWidth="1"/>
    <col min="785" max="789" width="9.109375" style="64"/>
    <col min="790" max="790" width="24.109375" style="64" bestFit="1" customWidth="1"/>
    <col min="791" max="791" width="17.6640625" style="64" customWidth="1"/>
    <col min="792" max="1024" width="9.109375" style="64"/>
    <col min="1025" max="1025" width="24.109375" style="64" bestFit="1" customWidth="1"/>
    <col min="1026" max="1026" width="18.6640625" style="64" bestFit="1" customWidth="1"/>
    <col min="1027" max="1027" width="10.44140625" style="64" bestFit="1" customWidth="1"/>
    <col min="1028" max="1028" width="9.5546875" style="64" bestFit="1" customWidth="1"/>
    <col min="1029" max="1029" width="9.109375" style="64" bestFit="1"/>
    <col min="1030" max="1030" width="9" style="64" bestFit="1" customWidth="1"/>
    <col min="1031" max="1031" width="12.6640625" style="64" customWidth="1"/>
    <col min="1032" max="1032" width="24.109375" style="64" bestFit="1" customWidth="1"/>
    <col min="1033" max="1033" width="18" style="64" customWidth="1"/>
    <col min="1034" max="1034" width="10.44140625" style="64" bestFit="1" customWidth="1"/>
    <col min="1035" max="1035" width="9.5546875" style="64" bestFit="1" customWidth="1"/>
    <col min="1036" max="1036" width="9.109375" style="64" bestFit="1"/>
    <col min="1037" max="1037" width="9" style="64" bestFit="1" customWidth="1"/>
    <col min="1038" max="1038" width="9.109375" style="64"/>
    <col min="1039" max="1039" width="24.109375" style="64" bestFit="1" customWidth="1"/>
    <col min="1040" max="1040" width="19.6640625" style="64" customWidth="1"/>
    <col min="1041" max="1045" width="9.109375" style="64"/>
    <col min="1046" max="1046" width="24.109375" style="64" bestFit="1" customWidth="1"/>
    <col min="1047" max="1047" width="17.6640625" style="64" customWidth="1"/>
    <col min="1048" max="1280" width="9.109375" style="64"/>
    <col min="1281" max="1281" width="24.109375" style="64" bestFit="1" customWidth="1"/>
    <col min="1282" max="1282" width="18.6640625" style="64" bestFit="1" customWidth="1"/>
    <col min="1283" max="1283" width="10.44140625" style="64" bestFit="1" customWidth="1"/>
    <col min="1284" max="1284" width="9.5546875" style="64" bestFit="1" customWidth="1"/>
    <col min="1285" max="1285" width="9.109375" style="64" bestFit="1"/>
    <col min="1286" max="1286" width="9" style="64" bestFit="1" customWidth="1"/>
    <col min="1287" max="1287" width="12.6640625" style="64" customWidth="1"/>
    <col min="1288" max="1288" width="24.109375" style="64" bestFit="1" customWidth="1"/>
    <col min="1289" max="1289" width="18" style="64" customWidth="1"/>
    <col min="1290" max="1290" width="10.44140625" style="64" bestFit="1" customWidth="1"/>
    <col min="1291" max="1291" width="9.5546875" style="64" bestFit="1" customWidth="1"/>
    <col min="1292" max="1292" width="9.109375" style="64" bestFit="1"/>
    <col min="1293" max="1293" width="9" style="64" bestFit="1" customWidth="1"/>
    <col min="1294" max="1294" width="9.109375" style="64"/>
    <col min="1295" max="1295" width="24.109375" style="64" bestFit="1" customWidth="1"/>
    <col min="1296" max="1296" width="19.6640625" style="64" customWidth="1"/>
    <col min="1297" max="1301" width="9.109375" style="64"/>
    <col min="1302" max="1302" width="24.109375" style="64" bestFit="1" customWidth="1"/>
    <col min="1303" max="1303" width="17.6640625" style="64" customWidth="1"/>
    <col min="1304" max="1536" width="9.109375" style="64"/>
    <col min="1537" max="1537" width="24.109375" style="64" bestFit="1" customWidth="1"/>
    <col min="1538" max="1538" width="18.6640625" style="64" bestFit="1" customWidth="1"/>
    <col min="1539" max="1539" width="10.44140625" style="64" bestFit="1" customWidth="1"/>
    <col min="1540" max="1540" width="9.5546875" style="64" bestFit="1" customWidth="1"/>
    <col min="1541" max="1541" width="9.109375" style="64" bestFit="1"/>
    <col min="1542" max="1542" width="9" style="64" bestFit="1" customWidth="1"/>
    <col min="1543" max="1543" width="12.6640625" style="64" customWidth="1"/>
    <col min="1544" max="1544" width="24.109375" style="64" bestFit="1" customWidth="1"/>
    <col min="1545" max="1545" width="18" style="64" customWidth="1"/>
    <col min="1546" max="1546" width="10.44140625" style="64" bestFit="1" customWidth="1"/>
    <col min="1547" max="1547" width="9.5546875" style="64" bestFit="1" customWidth="1"/>
    <col min="1548" max="1548" width="9.109375" style="64" bestFit="1"/>
    <col min="1549" max="1549" width="9" style="64" bestFit="1" customWidth="1"/>
    <col min="1550" max="1550" width="9.109375" style="64"/>
    <col min="1551" max="1551" width="24.109375" style="64" bestFit="1" customWidth="1"/>
    <col min="1552" max="1552" width="19.6640625" style="64" customWidth="1"/>
    <col min="1553" max="1557" width="9.109375" style="64"/>
    <col min="1558" max="1558" width="24.109375" style="64" bestFit="1" customWidth="1"/>
    <col min="1559" max="1559" width="17.6640625" style="64" customWidth="1"/>
    <col min="1560" max="1792" width="9.109375" style="64"/>
    <col min="1793" max="1793" width="24.109375" style="64" bestFit="1" customWidth="1"/>
    <col min="1794" max="1794" width="18.6640625" style="64" bestFit="1" customWidth="1"/>
    <col min="1795" max="1795" width="10.44140625" style="64" bestFit="1" customWidth="1"/>
    <col min="1796" max="1796" width="9.5546875" style="64" bestFit="1" customWidth="1"/>
    <col min="1797" max="1797" width="9.109375" style="64" bestFit="1"/>
    <col min="1798" max="1798" width="9" style="64" bestFit="1" customWidth="1"/>
    <col min="1799" max="1799" width="12.6640625" style="64" customWidth="1"/>
    <col min="1800" max="1800" width="24.109375" style="64" bestFit="1" customWidth="1"/>
    <col min="1801" max="1801" width="18" style="64" customWidth="1"/>
    <col min="1802" max="1802" width="10.44140625" style="64" bestFit="1" customWidth="1"/>
    <col min="1803" max="1803" width="9.5546875" style="64" bestFit="1" customWidth="1"/>
    <col min="1804" max="1804" width="9.109375" style="64" bestFit="1"/>
    <col min="1805" max="1805" width="9" style="64" bestFit="1" customWidth="1"/>
    <col min="1806" max="1806" width="9.109375" style="64"/>
    <col min="1807" max="1807" width="24.109375" style="64" bestFit="1" customWidth="1"/>
    <col min="1808" max="1808" width="19.6640625" style="64" customWidth="1"/>
    <col min="1809" max="1813" width="9.109375" style="64"/>
    <col min="1814" max="1814" width="24.109375" style="64" bestFit="1" customWidth="1"/>
    <col min="1815" max="1815" width="17.6640625" style="64" customWidth="1"/>
    <col min="1816" max="2048" width="9.109375" style="64"/>
    <col min="2049" max="2049" width="24.109375" style="64" bestFit="1" customWidth="1"/>
    <col min="2050" max="2050" width="18.6640625" style="64" bestFit="1" customWidth="1"/>
    <col min="2051" max="2051" width="10.44140625" style="64" bestFit="1" customWidth="1"/>
    <col min="2052" max="2052" width="9.5546875" style="64" bestFit="1" customWidth="1"/>
    <col min="2053" max="2053" width="9.109375" style="64" bestFit="1"/>
    <col min="2054" max="2054" width="9" style="64" bestFit="1" customWidth="1"/>
    <col min="2055" max="2055" width="12.6640625" style="64" customWidth="1"/>
    <col min="2056" max="2056" width="24.109375" style="64" bestFit="1" customWidth="1"/>
    <col min="2057" max="2057" width="18" style="64" customWidth="1"/>
    <col min="2058" max="2058" width="10.44140625" style="64" bestFit="1" customWidth="1"/>
    <col min="2059" max="2059" width="9.5546875" style="64" bestFit="1" customWidth="1"/>
    <col min="2060" max="2060" width="9.109375" style="64" bestFit="1"/>
    <col min="2061" max="2061" width="9" style="64" bestFit="1" customWidth="1"/>
    <col min="2062" max="2062" width="9.109375" style="64"/>
    <col min="2063" max="2063" width="24.109375" style="64" bestFit="1" customWidth="1"/>
    <col min="2064" max="2064" width="19.6640625" style="64" customWidth="1"/>
    <col min="2065" max="2069" width="9.109375" style="64"/>
    <col min="2070" max="2070" width="24.109375" style="64" bestFit="1" customWidth="1"/>
    <col min="2071" max="2071" width="17.6640625" style="64" customWidth="1"/>
    <col min="2072" max="2304" width="9.109375" style="64"/>
    <col min="2305" max="2305" width="24.109375" style="64" bestFit="1" customWidth="1"/>
    <col min="2306" max="2306" width="18.6640625" style="64" bestFit="1" customWidth="1"/>
    <col min="2307" max="2307" width="10.44140625" style="64" bestFit="1" customWidth="1"/>
    <col min="2308" max="2308" width="9.5546875" style="64" bestFit="1" customWidth="1"/>
    <col min="2309" max="2309" width="9.109375" style="64" bestFit="1"/>
    <col min="2310" max="2310" width="9" style="64" bestFit="1" customWidth="1"/>
    <col min="2311" max="2311" width="12.6640625" style="64" customWidth="1"/>
    <col min="2312" max="2312" width="24.109375" style="64" bestFit="1" customWidth="1"/>
    <col min="2313" max="2313" width="18" style="64" customWidth="1"/>
    <col min="2314" max="2314" width="10.44140625" style="64" bestFit="1" customWidth="1"/>
    <col min="2315" max="2315" width="9.5546875" style="64" bestFit="1" customWidth="1"/>
    <col min="2316" max="2316" width="9.109375" style="64" bestFit="1"/>
    <col min="2317" max="2317" width="9" style="64" bestFit="1" customWidth="1"/>
    <col min="2318" max="2318" width="9.109375" style="64"/>
    <col min="2319" max="2319" width="24.109375" style="64" bestFit="1" customWidth="1"/>
    <col min="2320" max="2320" width="19.6640625" style="64" customWidth="1"/>
    <col min="2321" max="2325" width="9.109375" style="64"/>
    <col min="2326" max="2326" width="24.109375" style="64" bestFit="1" customWidth="1"/>
    <col min="2327" max="2327" width="17.6640625" style="64" customWidth="1"/>
    <col min="2328" max="2560" width="9.109375" style="64"/>
    <col min="2561" max="2561" width="24.109375" style="64" bestFit="1" customWidth="1"/>
    <col min="2562" max="2562" width="18.6640625" style="64" bestFit="1" customWidth="1"/>
    <col min="2563" max="2563" width="10.44140625" style="64" bestFit="1" customWidth="1"/>
    <col min="2564" max="2564" width="9.5546875" style="64" bestFit="1" customWidth="1"/>
    <col min="2565" max="2565" width="9.109375" style="64" bestFit="1"/>
    <col min="2566" max="2566" width="9" style="64" bestFit="1" customWidth="1"/>
    <col min="2567" max="2567" width="12.6640625" style="64" customWidth="1"/>
    <col min="2568" max="2568" width="24.109375" style="64" bestFit="1" customWidth="1"/>
    <col min="2569" max="2569" width="18" style="64" customWidth="1"/>
    <col min="2570" max="2570" width="10.44140625" style="64" bestFit="1" customWidth="1"/>
    <col min="2571" max="2571" width="9.5546875" style="64" bestFit="1" customWidth="1"/>
    <col min="2572" max="2572" width="9.109375" style="64" bestFit="1"/>
    <col min="2573" max="2573" width="9" style="64" bestFit="1" customWidth="1"/>
    <col min="2574" max="2574" width="9.109375" style="64"/>
    <col min="2575" max="2575" width="24.109375" style="64" bestFit="1" customWidth="1"/>
    <col min="2576" max="2576" width="19.6640625" style="64" customWidth="1"/>
    <col min="2577" max="2581" width="9.109375" style="64"/>
    <col min="2582" max="2582" width="24.109375" style="64" bestFit="1" customWidth="1"/>
    <col min="2583" max="2583" width="17.6640625" style="64" customWidth="1"/>
    <col min="2584" max="2816" width="9.109375" style="64"/>
    <col min="2817" max="2817" width="24.109375" style="64" bestFit="1" customWidth="1"/>
    <col min="2818" max="2818" width="18.6640625" style="64" bestFit="1" customWidth="1"/>
    <col min="2819" max="2819" width="10.44140625" style="64" bestFit="1" customWidth="1"/>
    <col min="2820" max="2820" width="9.5546875" style="64" bestFit="1" customWidth="1"/>
    <col min="2821" max="2821" width="9.109375" style="64" bestFit="1"/>
    <col min="2822" max="2822" width="9" style="64" bestFit="1" customWidth="1"/>
    <col min="2823" max="2823" width="12.6640625" style="64" customWidth="1"/>
    <col min="2824" max="2824" width="24.109375" style="64" bestFit="1" customWidth="1"/>
    <col min="2825" max="2825" width="18" style="64" customWidth="1"/>
    <col min="2826" max="2826" width="10.44140625" style="64" bestFit="1" customWidth="1"/>
    <col min="2827" max="2827" width="9.5546875" style="64" bestFit="1" customWidth="1"/>
    <col min="2828" max="2828" width="9.109375" style="64" bestFit="1"/>
    <col min="2829" max="2829" width="9" style="64" bestFit="1" customWidth="1"/>
    <col min="2830" max="2830" width="9.109375" style="64"/>
    <col min="2831" max="2831" width="24.109375" style="64" bestFit="1" customWidth="1"/>
    <col min="2832" max="2832" width="19.6640625" style="64" customWidth="1"/>
    <col min="2833" max="2837" width="9.109375" style="64"/>
    <col min="2838" max="2838" width="24.109375" style="64" bestFit="1" customWidth="1"/>
    <col min="2839" max="2839" width="17.6640625" style="64" customWidth="1"/>
    <col min="2840" max="3072" width="9.109375" style="64"/>
    <col min="3073" max="3073" width="24.109375" style="64" bestFit="1" customWidth="1"/>
    <col min="3074" max="3074" width="18.6640625" style="64" bestFit="1" customWidth="1"/>
    <col min="3075" max="3075" width="10.44140625" style="64" bestFit="1" customWidth="1"/>
    <col min="3076" max="3076" width="9.5546875" style="64" bestFit="1" customWidth="1"/>
    <col min="3077" max="3077" width="9.109375" style="64" bestFit="1"/>
    <col min="3078" max="3078" width="9" style="64" bestFit="1" customWidth="1"/>
    <col min="3079" max="3079" width="12.6640625" style="64" customWidth="1"/>
    <col min="3080" max="3080" width="24.109375" style="64" bestFit="1" customWidth="1"/>
    <col min="3081" max="3081" width="18" style="64" customWidth="1"/>
    <col min="3082" max="3082" width="10.44140625" style="64" bestFit="1" customWidth="1"/>
    <col min="3083" max="3083" width="9.5546875" style="64" bestFit="1" customWidth="1"/>
    <col min="3084" max="3084" width="9.109375" style="64" bestFit="1"/>
    <col min="3085" max="3085" width="9" style="64" bestFit="1" customWidth="1"/>
    <col min="3086" max="3086" width="9.109375" style="64"/>
    <col min="3087" max="3087" width="24.109375" style="64" bestFit="1" customWidth="1"/>
    <col min="3088" max="3088" width="19.6640625" style="64" customWidth="1"/>
    <col min="3089" max="3093" width="9.109375" style="64"/>
    <col min="3094" max="3094" width="24.109375" style="64" bestFit="1" customWidth="1"/>
    <col min="3095" max="3095" width="17.6640625" style="64" customWidth="1"/>
    <col min="3096" max="3328" width="9.109375" style="64"/>
    <col min="3329" max="3329" width="24.109375" style="64" bestFit="1" customWidth="1"/>
    <col min="3330" max="3330" width="18.6640625" style="64" bestFit="1" customWidth="1"/>
    <col min="3331" max="3331" width="10.44140625" style="64" bestFit="1" customWidth="1"/>
    <col min="3332" max="3332" width="9.5546875" style="64" bestFit="1" customWidth="1"/>
    <col min="3333" max="3333" width="9.109375" style="64" bestFit="1"/>
    <col min="3334" max="3334" width="9" style="64" bestFit="1" customWidth="1"/>
    <col min="3335" max="3335" width="12.6640625" style="64" customWidth="1"/>
    <col min="3336" max="3336" width="24.109375" style="64" bestFit="1" customWidth="1"/>
    <col min="3337" max="3337" width="18" style="64" customWidth="1"/>
    <col min="3338" max="3338" width="10.44140625" style="64" bestFit="1" customWidth="1"/>
    <col min="3339" max="3339" width="9.5546875" style="64" bestFit="1" customWidth="1"/>
    <col min="3340" max="3340" width="9.109375" style="64" bestFit="1"/>
    <col min="3341" max="3341" width="9" style="64" bestFit="1" customWidth="1"/>
    <col min="3342" max="3342" width="9.109375" style="64"/>
    <col min="3343" max="3343" width="24.109375" style="64" bestFit="1" customWidth="1"/>
    <col min="3344" max="3344" width="19.6640625" style="64" customWidth="1"/>
    <col min="3345" max="3349" width="9.109375" style="64"/>
    <col min="3350" max="3350" width="24.109375" style="64" bestFit="1" customWidth="1"/>
    <col min="3351" max="3351" width="17.6640625" style="64" customWidth="1"/>
    <col min="3352" max="3584" width="9.109375" style="64"/>
    <col min="3585" max="3585" width="24.109375" style="64" bestFit="1" customWidth="1"/>
    <col min="3586" max="3586" width="18.6640625" style="64" bestFit="1" customWidth="1"/>
    <col min="3587" max="3587" width="10.44140625" style="64" bestFit="1" customWidth="1"/>
    <col min="3588" max="3588" width="9.5546875" style="64" bestFit="1" customWidth="1"/>
    <col min="3589" max="3589" width="9.109375" style="64" bestFit="1"/>
    <col min="3590" max="3590" width="9" style="64" bestFit="1" customWidth="1"/>
    <col min="3591" max="3591" width="12.6640625" style="64" customWidth="1"/>
    <col min="3592" max="3592" width="24.109375" style="64" bestFit="1" customWidth="1"/>
    <col min="3593" max="3593" width="18" style="64" customWidth="1"/>
    <col min="3594" max="3594" width="10.44140625" style="64" bestFit="1" customWidth="1"/>
    <col min="3595" max="3595" width="9.5546875" style="64" bestFit="1" customWidth="1"/>
    <col min="3596" max="3596" width="9.109375" style="64" bestFit="1"/>
    <col min="3597" max="3597" width="9" style="64" bestFit="1" customWidth="1"/>
    <col min="3598" max="3598" width="9.109375" style="64"/>
    <col min="3599" max="3599" width="24.109375" style="64" bestFit="1" customWidth="1"/>
    <col min="3600" max="3600" width="19.6640625" style="64" customWidth="1"/>
    <col min="3601" max="3605" width="9.109375" style="64"/>
    <col min="3606" max="3606" width="24.109375" style="64" bestFit="1" customWidth="1"/>
    <col min="3607" max="3607" width="17.6640625" style="64" customWidth="1"/>
    <col min="3608" max="3840" width="9.109375" style="64"/>
    <col min="3841" max="3841" width="24.109375" style="64" bestFit="1" customWidth="1"/>
    <col min="3842" max="3842" width="18.6640625" style="64" bestFit="1" customWidth="1"/>
    <col min="3843" max="3843" width="10.44140625" style="64" bestFit="1" customWidth="1"/>
    <col min="3844" max="3844" width="9.5546875" style="64" bestFit="1" customWidth="1"/>
    <col min="3845" max="3845" width="9.109375" style="64" bestFit="1"/>
    <col min="3846" max="3846" width="9" style="64" bestFit="1" customWidth="1"/>
    <col min="3847" max="3847" width="12.6640625" style="64" customWidth="1"/>
    <col min="3848" max="3848" width="24.109375" style="64" bestFit="1" customWidth="1"/>
    <col min="3849" max="3849" width="18" style="64" customWidth="1"/>
    <col min="3850" max="3850" width="10.44140625" style="64" bestFit="1" customWidth="1"/>
    <col min="3851" max="3851" width="9.5546875" style="64" bestFit="1" customWidth="1"/>
    <col min="3852" max="3852" width="9.109375" style="64" bestFit="1"/>
    <col min="3853" max="3853" width="9" style="64" bestFit="1" customWidth="1"/>
    <col min="3854" max="3854" width="9.109375" style="64"/>
    <col min="3855" max="3855" width="24.109375" style="64" bestFit="1" customWidth="1"/>
    <col min="3856" max="3856" width="19.6640625" style="64" customWidth="1"/>
    <col min="3857" max="3861" width="9.109375" style="64"/>
    <col min="3862" max="3862" width="24.109375" style="64" bestFit="1" customWidth="1"/>
    <col min="3863" max="3863" width="17.6640625" style="64" customWidth="1"/>
    <col min="3864" max="4096" width="9.109375" style="64"/>
    <col min="4097" max="4097" width="24.109375" style="64" bestFit="1" customWidth="1"/>
    <col min="4098" max="4098" width="18.6640625" style="64" bestFit="1" customWidth="1"/>
    <col min="4099" max="4099" width="10.44140625" style="64" bestFit="1" customWidth="1"/>
    <col min="4100" max="4100" width="9.5546875" style="64" bestFit="1" customWidth="1"/>
    <col min="4101" max="4101" width="9.109375" style="64" bestFit="1"/>
    <col min="4102" max="4102" width="9" style="64" bestFit="1" customWidth="1"/>
    <col min="4103" max="4103" width="12.6640625" style="64" customWidth="1"/>
    <col min="4104" max="4104" width="24.109375" style="64" bestFit="1" customWidth="1"/>
    <col min="4105" max="4105" width="18" style="64" customWidth="1"/>
    <col min="4106" max="4106" width="10.44140625" style="64" bestFit="1" customWidth="1"/>
    <col min="4107" max="4107" width="9.5546875" style="64" bestFit="1" customWidth="1"/>
    <col min="4108" max="4108" width="9.109375" style="64" bestFit="1"/>
    <col min="4109" max="4109" width="9" style="64" bestFit="1" customWidth="1"/>
    <col min="4110" max="4110" width="9.109375" style="64"/>
    <col min="4111" max="4111" width="24.109375" style="64" bestFit="1" customWidth="1"/>
    <col min="4112" max="4112" width="19.6640625" style="64" customWidth="1"/>
    <col min="4113" max="4117" width="9.109375" style="64"/>
    <col min="4118" max="4118" width="24.109375" style="64" bestFit="1" customWidth="1"/>
    <col min="4119" max="4119" width="17.6640625" style="64" customWidth="1"/>
    <col min="4120" max="4352" width="9.109375" style="64"/>
    <col min="4353" max="4353" width="24.109375" style="64" bestFit="1" customWidth="1"/>
    <col min="4354" max="4354" width="18.6640625" style="64" bestFit="1" customWidth="1"/>
    <col min="4355" max="4355" width="10.44140625" style="64" bestFit="1" customWidth="1"/>
    <col min="4356" max="4356" width="9.5546875" style="64" bestFit="1" customWidth="1"/>
    <col min="4357" max="4357" width="9.109375" style="64" bestFit="1"/>
    <col min="4358" max="4358" width="9" style="64" bestFit="1" customWidth="1"/>
    <col min="4359" max="4359" width="12.6640625" style="64" customWidth="1"/>
    <col min="4360" max="4360" width="24.109375" style="64" bestFit="1" customWidth="1"/>
    <col min="4361" max="4361" width="18" style="64" customWidth="1"/>
    <col min="4362" max="4362" width="10.44140625" style="64" bestFit="1" customWidth="1"/>
    <col min="4363" max="4363" width="9.5546875" style="64" bestFit="1" customWidth="1"/>
    <col min="4364" max="4364" width="9.109375" style="64" bestFit="1"/>
    <col min="4365" max="4365" width="9" style="64" bestFit="1" customWidth="1"/>
    <col min="4366" max="4366" width="9.109375" style="64"/>
    <col min="4367" max="4367" width="24.109375" style="64" bestFit="1" customWidth="1"/>
    <col min="4368" max="4368" width="19.6640625" style="64" customWidth="1"/>
    <col min="4369" max="4373" width="9.109375" style="64"/>
    <col min="4374" max="4374" width="24.109375" style="64" bestFit="1" customWidth="1"/>
    <col min="4375" max="4375" width="17.6640625" style="64" customWidth="1"/>
    <col min="4376" max="4608" width="9.109375" style="64"/>
    <col min="4609" max="4609" width="24.109375" style="64" bestFit="1" customWidth="1"/>
    <col min="4610" max="4610" width="18.6640625" style="64" bestFit="1" customWidth="1"/>
    <col min="4611" max="4611" width="10.44140625" style="64" bestFit="1" customWidth="1"/>
    <col min="4612" max="4612" width="9.5546875" style="64" bestFit="1" customWidth="1"/>
    <col min="4613" max="4613" width="9.109375" style="64" bestFit="1"/>
    <col min="4614" max="4614" width="9" style="64" bestFit="1" customWidth="1"/>
    <col min="4615" max="4615" width="12.6640625" style="64" customWidth="1"/>
    <col min="4616" max="4616" width="24.109375" style="64" bestFit="1" customWidth="1"/>
    <col min="4617" max="4617" width="18" style="64" customWidth="1"/>
    <col min="4618" max="4618" width="10.44140625" style="64" bestFit="1" customWidth="1"/>
    <col min="4619" max="4619" width="9.5546875" style="64" bestFit="1" customWidth="1"/>
    <col min="4620" max="4620" width="9.109375" style="64" bestFit="1"/>
    <col min="4621" max="4621" width="9" style="64" bestFit="1" customWidth="1"/>
    <col min="4622" max="4622" width="9.109375" style="64"/>
    <col min="4623" max="4623" width="24.109375" style="64" bestFit="1" customWidth="1"/>
    <col min="4624" max="4624" width="19.6640625" style="64" customWidth="1"/>
    <col min="4625" max="4629" width="9.109375" style="64"/>
    <col min="4630" max="4630" width="24.109375" style="64" bestFit="1" customWidth="1"/>
    <col min="4631" max="4631" width="17.6640625" style="64" customWidth="1"/>
    <col min="4632" max="4864" width="9.109375" style="64"/>
    <col min="4865" max="4865" width="24.109375" style="64" bestFit="1" customWidth="1"/>
    <col min="4866" max="4866" width="18.6640625" style="64" bestFit="1" customWidth="1"/>
    <col min="4867" max="4867" width="10.44140625" style="64" bestFit="1" customWidth="1"/>
    <col min="4868" max="4868" width="9.5546875" style="64" bestFit="1" customWidth="1"/>
    <col min="4869" max="4869" width="9.109375" style="64" bestFit="1"/>
    <col min="4870" max="4870" width="9" style="64" bestFit="1" customWidth="1"/>
    <col min="4871" max="4871" width="12.6640625" style="64" customWidth="1"/>
    <col min="4872" max="4872" width="24.109375" style="64" bestFit="1" customWidth="1"/>
    <col min="4873" max="4873" width="18" style="64" customWidth="1"/>
    <col min="4874" max="4874" width="10.44140625" style="64" bestFit="1" customWidth="1"/>
    <col min="4875" max="4875" width="9.5546875" style="64" bestFit="1" customWidth="1"/>
    <col min="4876" max="4876" width="9.109375" style="64" bestFit="1"/>
    <col min="4877" max="4877" width="9" style="64" bestFit="1" customWidth="1"/>
    <col min="4878" max="4878" width="9.109375" style="64"/>
    <col min="4879" max="4879" width="24.109375" style="64" bestFit="1" customWidth="1"/>
    <col min="4880" max="4880" width="19.6640625" style="64" customWidth="1"/>
    <col min="4881" max="4885" width="9.109375" style="64"/>
    <col min="4886" max="4886" width="24.109375" style="64" bestFit="1" customWidth="1"/>
    <col min="4887" max="4887" width="17.6640625" style="64" customWidth="1"/>
    <col min="4888" max="5120" width="9.109375" style="64"/>
    <col min="5121" max="5121" width="24.109375" style="64" bestFit="1" customWidth="1"/>
    <col min="5122" max="5122" width="18.6640625" style="64" bestFit="1" customWidth="1"/>
    <col min="5123" max="5123" width="10.44140625" style="64" bestFit="1" customWidth="1"/>
    <col min="5124" max="5124" width="9.5546875" style="64" bestFit="1" customWidth="1"/>
    <col min="5125" max="5125" width="9.109375" style="64" bestFit="1"/>
    <col min="5126" max="5126" width="9" style="64" bestFit="1" customWidth="1"/>
    <col min="5127" max="5127" width="12.6640625" style="64" customWidth="1"/>
    <col min="5128" max="5128" width="24.109375" style="64" bestFit="1" customWidth="1"/>
    <col min="5129" max="5129" width="18" style="64" customWidth="1"/>
    <col min="5130" max="5130" width="10.44140625" style="64" bestFit="1" customWidth="1"/>
    <col min="5131" max="5131" width="9.5546875" style="64" bestFit="1" customWidth="1"/>
    <col min="5132" max="5132" width="9.109375" style="64" bestFit="1"/>
    <col min="5133" max="5133" width="9" style="64" bestFit="1" customWidth="1"/>
    <col min="5134" max="5134" width="9.109375" style="64"/>
    <col min="5135" max="5135" width="24.109375" style="64" bestFit="1" customWidth="1"/>
    <col min="5136" max="5136" width="19.6640625" style="64" customWidth="1"/>
    <col min="5137" max="5141" width="9.109375" style="64"/>
    <col min="5142" max="5142" width="24.109375" style="64" bestFit="1" customWidth="1"/>
    <col min="5143" max="5143" width="17.6640625" style="64" customWidth="1"/>
    <col min="5144" max="5376" width="9.109375" style="64"/>
    <col min="5377" max="5377" width="24.109375" style="64" bestFit="1" customWidth="1"/>
    <col min="5378" max="5378" width="18.6640625" style="64" bestFit="1" customWidth="1"/>
    <col min="5379" max="5379" width="10.44140625" style="64" bestFit="1" customWidth="1"/>
    <col min="5380" max="5380" width="9.5546875" style="64" bestFit="1" customWidth="1"/>
    <col min="5381" max="5381" width="9.109375" style="64" bestFit="1"/>
    <col min="5382" max="5382" width="9" style="64" bestFit="1" customWidth="1"/>
    <col min="5383" max="5383" width="12.6640625" style="64" customWidth="1"/>
    <col min="5384" max="5384" width="24.109375" style="64" bestFit="1" customWidth="1"/>
    <col min="5385" max="5385" width="18" style="64" customWidth="1"/>
    <col min="5386" max="5386" width="10.44140625" style="64" bestFit="1" customWidth="1"/>
    <col min="5387" max="5387" width="9.5546875" style="64" bestFit="1" customWidth="1"/>
    <col min="5388" max="5388" width="9.109375" style="64" bestFit="1"/>
    <col min="5389" max="5389" width="9" style="64" bestFit="1" customWidth="1"/>
    <col min="5390" max="5390" width="9.109375" style="64"/>
    <col min="5391" max="5391" width="24.109375" style="64" bestFit="1" customWidth="1"/>
    <col min="5392" max="5392" width="19.6640625" style="64" customWidth="1"/>
    <col min="5393" max="5397" width="9.109375" style="64"/>
    <col min="5398" max="5398" width="24.109375" style="64" bestFit="1" customWidth="1"/>
    <col min="5399" max="5399" width="17.6640625" style="64" customWidth="1"/>
    <col min="5400" max="5632" width="9.109375" style="64"/>
    <col min="5633" max="5633" width="24.109375" style="64" bestFit="1" customWidth="1"/>
    <col min="5634" max="5634" width="18.6640625" style="64" bestFit="1" customWidth="1"/>
    <col min="5635" max="5635" width="10.44140625" style="64" bestFit="1" customWidth="1"/>
    <col min="5636" max="5636" width="9.5546875" style="64" bestFit="1" customWidth="1"/>
    <col min="5637" max="5637" width="9.109375" style="64" bestFit="1"/>
    <col min="5638" max="5638" width="9" style="64" bestFit="1" customWidth="1"/>
    <col min="5639" max="5639" width="12.6640625" style="64" customWidth="1"/>
    <col min="5640" max="5640" width="24.109375" style="64" bestFit="1" customWidth="1"/>
    <col min="5641" max="5641" width="18" style="64" customWidth="1"/>
    <col min="5642" max="5642" width="10.44140625" style="64" bestFit="1" customWidth="1"/>
    <col min="5643" max="5643" width="9.5546875" style="64" bestFit="1" customWidth="1"/>
    <col min="5644" max="5644" width="9.109375" style="64" bestFit="1"/>
    <col min="5645" max="5645" width="9" style="64" bestFit="1" customWidth="1"/>
    <col min="5646" max="5646" width="9.109375" style="64"/>
    <col min="5647" max="5647" width="24.109375" style="64" bestFit="1" customWidth="1"/>
    <col min="5648" max="5648" width="19.6640625" style="64" customWidth="1"/>
    <col min="5649" max="5653" width="9.109375" style="64"/>
    <col min="5654" max="5654" width="24.109375" style="64" bestFit="1" customWidth="1"/>
    <col min="5655" max="5655" width="17.6640625" style="64" customWidth="1"/>
    <col min="5656" max="5888" width="9.109375" style="64"/>
    <col min="5889" max="5889" width="24.109375" style="64" bestFit="1" customWidth="1"/>
    <col min="5890" max="5890" width="18.6640625" style="64" bestFit="1" customWidth="1"/>
    <col min="5891" max="5891" width="10.44140625" style="64" bestFit="1" customWidth="1"/>
    <col min="5892" max="5892" width="9.5546875" style="64" bestFit="1" customWidth="1"/>
    <col min="5893" max="5893" width="9.109375" style="64" bestFit="1"/>
    <col min="5894" max="5894" width="9" style="64" bestFit="1" customWidth="1"/>
    <col min="5895" max="5895" width="12.6640625" style="64" customWidth="1"/>
    <col min="5896" max="5896" width="24.109375" style="64" bestFit="1" customWidth="1"/>
    <col min="5897" max="5897" width="18" style="64" customWidth="1"/>
    <col min="5898" max="5898" width="10.44140625" style="64" bestFit="1" customWidth="1"/>
    <col min="5899" max="5899" width="9.5546875" style="64" bestFit="1" customWidth="1"/>
    <col min="5900" max="5900" width="9.109375" style="64" bestFit="1"/>
    <col min="5901" max="5901" width="9" style="64" bestFit="1" customWidth="1"/>
    <col min="5902" max="5902" width="9.109375" style="64"/>
    <col min="5903" max="5903" width="24.109375" style="64" bestFit="1" customWidth="1"/>
    <col min="5904" max="5904" width="19.6640625" style="64" customWidth="1"/>
    <col min="5905" max="5909" width="9.109375" style="64"/>
    <col min="5910" max="5910" width="24.109375" style="64" bestFit="1" customWidth="1"/>
    <col min="5911" max="5911" width="17.6640625" style="64" customWidth="1"/>
    <col min="5912" max="6144" width="9.109375" style="64"/>
    <col min="6145" max="6145" width="24.109375" style="64" bestFit="1" customWidth="1"/>
    <col min="6146" max="6146" width="18.6640625" style="64" bestFit="1" customWidth="1"/>
    <col min="6147" max="6147" width="10.44140625" style="64" bestFit="1" customWidth="1"/>
    <col min="6148" max="6148" width="9.5546875" style="64" bestFit="1" customWidth="1"/>
    <col min="6149" max="6149" width="9.109375" style="64" bestFit="1"/>
    <col min="6150" max="6150" width="9" style="64" bestFit="1" customWidth="1"/>
    <col min="6151" max="6151" width="12.6640625" style="64" customWidth="1"/>
    <col min="6152" max="6152" width="24.109375" style="64" bestFit="1" customWidth="1"/>
    <col min="6153" max="6153" width="18" style="64" customWidth="1"/>
    <col min="6154" max="6154" width="10.44140625" style="64" bestFit="1" customWidth="1"/>
    <col min="6155" max="6155" width="9.5546875" style="64" bestFit="1" customWidth="1"/>
    <col min="6156" max="6156" width="9.109375" style="64" bestFit="1"/>
    <col min="6157" max="6157" width="9" style="64" bestFit="1" customWidth="1"/>
    <col min="6158" max="6158" width="9.109375" style="64"/>
    <col min="6159" max="6159" width="24.109375" style="64" bestFit="1" customWidth="1"/>
    <col min="6160" max="6160" width="19.6640625" style="64" customWidth="1"/>
    <col min="6161" max="6165" width="9.109375" style="64"/>
    <col min="6166" max="6166" width="24.109375" style="64" bestFit="1" customWidth="1"/>
    <col min="6167" max="6167" width="17.6640625" style="64" customWidth="1"/>
    <col min="6168" max="6400" width="9.109375" style="64"/>
    <col min="6401" max="6401" width="24.109375" style="64" bestFit="1" customWidth="1"/>
    <col min="6402" max="6402" width="18.6640625" style="64" bestFit="1" customWidth="1"/>
    <col min="6403" max="6403" width="10.44140625" style="64" bestFit="1" customWidth="1"/>
    <col min="6404" max="6404" width="9.5546875" style="64" bestFit="1" customWidth="1"/>
    <col min="6405" max="6405" width="9.109375" style="64" bestFit="1"/>
    <col min="6406" max="6406" width="9" style="64" bestFit="1" customWidth="1"/>
    <col min="6407" max="6407" width="12.6640625" style="64" customWidth="1"/>
    <col min="6408" max="6408" width="24.109375" style="64" bestFit="1" customWidth="1"/>
    <col min="6409" max="6409" width="18" style="64" customWidth="1"/>
    <col min="6410" max="6410" width="10.44140625" style="64" bestFit="1" customWidth="1"/>
    <col min="6411" max="6411" width="9.5546875" style="64" bestFit="1" customWidth="1"/>
    <col min="6412" max="6412" width="9.109375" style="64" bestFit="1"/>
    <col min="6413" max="6413" width="9" style="64" bestFit="1" customWidth="1"/>
    <col min="6414" max="6414" width="9.109375" style="64"/>
    <col min="6415" max="6415" width="24.109375" style="64" bestFit="1" customWidth="1"/>
    <col min="6416" max="6416" width="19.6640625" style="64" customWidth="1"/>
    <col min="6417" max="6421" width="9.109375" style="64"/>
    <col min="6422" max="6422" width="24.109375" style="64" bestFit="1" customWidth="1"/>
    <col min="6423" max="6423" width="17.6640625" style="64" customWidth="1"/>
    <col min="6424" max="6656" width="9.109375" style="64"/>
    <col min="6657" max="6657" width="24.109375" style="64" bestFit="1" customWidth="1"/>
    <col min="6658" max="6658" width="18.6640625" style="64" bestFit="1" customWidth="1"/>
    <col min="6659" max="6659" width="10.44140625" style="64" bestFit="1" customWidth="1"/>
    <col min="6660" max="6660" width="9.5546875" style="64" bestFit="1" customWidth="1"/>
    <col min="6661" max="6661" width="9.109375" style="64" bestFit="1"/>
    <col min="6662" max="6662" width="9" style="64" bestFit="1" customWidth="1"/>
    <col min="6663" max="6663" width="12.6640625" style="64" customWidth="1"/>
    <col min="6664" max="6664" width="24.109375" style="64" bestFit="1" customWidth="1"/>
    <col min="6665" max="6665" width="18" style="64" customWidth="1"/>
    <col min="6666" max="6666" width="10.44140625" style="64" bestFit="1" customWidth="1"/>
    <col min="6667" max="6667" width="9.5546875" style="64" bestFit="1" customWidth="1"/>
    <col min="6668" max="6668" width="9.109375" style="64" bestFit="1"/>
    <col min="6669" max="6669" width="9" style="64" bestFit="1" customWidth="1"/>
    <col min="6670" max="6670" width="9.109375" style="64"/>
    <col min="6671" max="6671" width="24.109375" style="64" bestFit="1" customWidth="1"/>
    <col min="6672" max="6672" width="19.6640625" style="64" customWidth="1"/>
    <col min="6673" max="6677" width="9.109375" style="64"/>
    <col min="6678" max="6678" width="24.109375" style="64" bestFit="1" customWidth="1"/>
    <col min="6679" max="6679" width="17.6640625" style="64" customWidth="1"/>
    <col min="6680" max="6912" width="9.109375" style="64"/>
    <col min="6913" max="6913" width="24.109375" style="64" bestFit="1" customWidth="1"/>
    <col min="6914" max="6914" width="18.6640625" style="64" bestFit="1" customWidth="1"/>
    <col min="6915" max="6915" width="10.44140625" style="64" bestFit="1" customWidth="1"/>
    <col min="6916" max="6916" width="9.5546875" style="64" bestFit="1" customWidth="1"/>
    <col min="6917" max="6917" width="9.109375" style="64" bestFit="1"/>
    <col min="6918" max="6918" width="9" style="64" bestFit="1" customWidth="1"/>
    <col min="6919" max="6919" width="12.6640625" style="64" customWidth="1"/>
    <col min="6920" max="6920" width="24.109375" style="64" bestFit="1" customWidth="1"/>
    <col min="6921" max="6921" width="18" style="64" customWidth="1"/>
    <col min="6922" max="6922" width="10.44140625" style="64" bestFit="1" customWidth="1"/>
    <col min="6923" max="6923" width="9.5546875" style="64" bestFit="1" customWidth="1"/>
    <col min="6924" max="6924" width="9.109375" style="64" bestFit="1"/>
    <col min="6925" max="6925" width="9" style="64" bestFit="1" customWidth="1"/>
    <col min="6926" max="6926" width="9.109375" style="64"/>
    <col min="6927" max="6927" width="24.109375" style="64" bestFit="1" customWidth="1"/>
    <col min="6928" max="6928" width="19.6640625" style="64" customWidth="1"/>
    <col min="6929" max="6933" width="9.109375" style="64"/>
    <col min="6934" max="6934" width="24.109375" style="64" bestFit="1" customWidth="1"/>
    <col min="6935" max="6935" width="17.6640625" style="64" customWidth="1"/>
    <col min="6936" max="7168" width="9.109375" style="64"/>
    <col min="7169" max="7169" width="24.109375" style="64" bestFit="1" customWidth="1"/>
    <col min="7170" max="7170" width="18.6640625" style="64" bestFit="1" customWidth="1"/>
    <col min="7171" max="7171" width="10.44140625" style="64" bestFit="1" customWidth="1"/>
    <col min="7172" max="7172" width="9.5546875" style="64" bestFit="1" customWidth="1"/>
    <col min="7173" max="7173" width="9.109375" style="64" bestFit="1"/>
    <col min="7174" max="7174" width="9" style="64" bestFit="1" customWidth="1"/>
    <col min="7175" max="7175" width="12.6640625" style="64" customWidth="1"/>
    <col min="7176" max="7176" width="24.109375" style="64" bestFit="1" customWidth="1"/>
    <col min="7177" max="7177" width="18" style="64" customWidth="1"/>
    <col min="7178" max="7178" width="10.44140625" style="64" bestFit="1" customWidth="1"/>
    <col min="7179" max="7179" width="9.5546875" style="64" bestFit="1" customWidth="1"/>
    <col min="7180" max="7180" width="9.109375" style="64" bestFit="1"/>
    <col min="7181" max="7181" width="9" style="64" bestFit="1" customWidth="1"/>
    <col min="7182" max="7182" width="9.109375" style="64"/>
    <col min="7183" max="7183" width="24.109375" style="64" bestFit="1" customWidth="1"/>
    <col min="7184" max="7184" width="19.6640625" style="64" customWidth="1"/>
    <col min="7185" max="7189" width="9.109375" style="64"/>
    <col min="7190" max="7190" width="24.109375" style="64" bestFit="1" customWidth="1"/>
    <col min="7191" max="7191" width="17.6640625" style="64" customWidth="1"/>
    <col min="7192" max="7424" width="9.109375" style="64"/>
    <col min="7425" max="7425" width="24.109375" style="64" bestFit="1" customWidth="1"/>
    <col min="7426" max="7426" width="18.6640625" style="64" bestFit="1" customWidth="1"/>
    <col min="7427" max="7427" width="10.44140625" style="64" bestFit="1" customWidth="1"/>
    <col min="7428" max="7428" width="9.5546875" style="64" bestFit="1" customWidth="1"/>
    <col min="7429" max="7429" width="9.109375" style="64" bestFit="1"/>
    <col min="7430" max="7430" width="9" style="64" bestFit="1" customWidth="1"/>
    <col min="7431" max="7431" width="12.6640625" style="64" customWidth="1"/>
    <col min="7432" max="7432" width="24.109375" style="64" bestFit="1" customWidth="1"/>
    <col min="7433" max="7433" width="18" style="64" customWidth="1"/>
    <col min="7434" max="7434" width="10.44140625" style="64" bestFit="1" customWidth="1"/>
    <col min="7435" max="7435" width="9.5546875" style="64" bestFit="1" customWidth="1"/>
    <col min="7436" max="7436" width="9.109375" style="64" bestFit="1"/>
    <col min="7437" max="7437" width="9" style="64" bestFit="1" customWidth="1"/>
    <col min="7438" max="7438" width="9.109375" style="64"/>
    <col min="7439" max="7439" width="24.109375" style="64" bestFit="1" customWidth="1"/>
    <col min="7440" max="7440" width="19.6640625" style="64" customWidth="1"/>
    <col min="7441" max="7445" width="9.109375" style="64"/>
    <col min="7446" max="7446" width="24.109375" style="64" bestFit="1" customWidth="1"/>
    <col min="7447" max="7447" width="17.6640625" style="64" customWidth="1"/>
    <col min="7448" max="7680" width="9.109375" style="64"/>
    <col min="7681" max="7681" width="24.109375" style="64" bestFit="1" customWidth="1"/>
    <col min="7682" max="7682" width="18.6640625" style="64" bestFit="1" customWidth="1"/>
    <col min="7683" max="7683" width="10.44140625" style="64" bestFit="1" customWidth="1"/>
    <col min="7684" max="7684" width="9.5546875" style="64" bestFit="1" customWidth="1"/>
    <col min="7685" max="7685" width="9.109375" style="64" bestFit="1"/>
    <col min="7686" max="7686" width="9" style="64" bestFit="1" customWidth="1"/>
    <col min="7687" max="7687" width="12.6640625" style="64" customWidth="1"/>
    <col min="7688" max="7688" width="24.109375" style="64" bestFit="1" customWidth="1"/>
    <col min="7689" max="7689" width="18" style="64" customWidth="1"/>
    <col min="7690" max="7690" width="10.44140625" style="64" bestFit="1" customWidth="1"/>
    <col min="7691" max="7691" width="9.5546875" style="64" bestFit="1" customWidth="1"/>
    <col min="7692" max="7692" width="9.109375" style="64" bestFit="1"/>
    <col min="7693" max="7693" width="9" style="64" bestFit="1" customWidth="1"/>
    <col min="7694" max="7694" width="9.109375" style="64"/>
    <col min="7695" max="7695" width="24.109375" style="64" bestFit="1" customWidth="1"/>
    <col min="7696" max="7696" width="19.6640625" style="64" customWidth="1"/>
    <col min="7697" max="7701" width="9.109375" style="64"/>
    <col min="7702" max="7702" width="24.109375" style="64" bestFit="1" customWidth="1"/>
    <col min="7703" max="7703" width="17.6640625" style="64" customWidth="1"/>
    <col min="7704" max="7936" width="9.109375" style="64"/>
    <col min="7937" max="7937" width="24.109375" style="64" bestFit="1" customWidth="1"/>
    <col min="7938" max="7938" width="18.6640625" style="64" bestFit="1" customWidth="1"/>
    <col min="7939" max="7939" width="10.44140625" style="64" bestFit="1" customWidth="1"/>
    <col min="7940" max="7940" width="9.5546875" style="64" bestFit="1" customWidth="1"/>
    <col min="7941" max="7941" width="9.109375" style="64" bestFit="1"/>
    <col min="7942" max="7942" width="9" style="64" bestFit="1" customWidth="1"/>
    <col min="7943" max="7943" width="12.6640625" style="64" customWidth="1"/>
    <col min="7944" max="7944" width="24.109375" style="64" bestFit="1" customWidth="1"/>
    <col min="7945" max="7945" width="18" style="64" customWidth="1"/>
    <col min="7946" max="7946" width="10.44140625" style="64" bestFit="1" customWidth="1"/>
    <col min="7947" max="7947" width="9.5546875" style="64" bestFit="1" customWidth="1"/>
    <col min="7948" max="7948" width="9.109375" style="64" bestFit="1"/>
    <col min="7949" max="7949" width="9" style="64" bestFit="1" customWidth="1"/>
    <col min="7950" max="7950" width="9.109375" style="64"/>
    <col min="7951" max="7951" width="24.109375" style="64" bestFit="1" customWidth="1"/>
    <col min="7952" max="7952" width="19.6640625" style="64" customWidth="1"/>
    <col min="7953" max="7957" width="9.109375" style="64"/>
    <col min="7958" max="7958" width="24.109375" style="64" bestFit="1" customWidth="1"/>
    <col min="7959" max="7959" width="17.6640625" style="64" customWidth="1"/>
    <col min="7960" max="8192" width="9.109375" style="64"/>
    <col min="8193" max="8193" width="24.109375" style="64" bestFit="1" customWidth="1"/>
    <col min="8194" max="8194" width="18.6640625" style="64" bestFit="1" customWidth="1"/>
    <col min="8195" max="8195" width="10.44140625" style="64" bestFit="1" customWidth="1"/>
    <col min="8196" max="8196" width="9.5546875" style="64" bestFit="1" customWidth="1"/>
    <col min="8197" max="8197" width="9.109375" style="64" bestFit="1"/>
    <col min="8198" max="8198" width="9" style="64" bestFit="1" customWidth="1"/>
    <col min="8199" max="8199" width="12.6640625" style="64" customWidth="1"/>
    <col min="8200" max="8200" width="24.109375" style="64" bestFit="1" customWidth="1"/>
    <col min="8201" max="8201" width="18" style="64" customWidth="1"/>
    <col min="8202" max="8202" width="10.44140625" style="64" bestFit="1" customWidth="1"/>
    <col min="8203" max="8203" width="9.5546875" style="64" bestFit="1" customWidth="1"/>
    <col min="8204" max="8204" width="9.109375" style="64" bestFit="1"/>
    <col min="8205" max="8205" width="9" style="64" bestFit="1" customWidth="1"/>
    <col min="8206" max="8206" width="9.109375" style="64"/>
    <col min="8207" max="8207" width="24.109375" style="64" bestFit="1" customWidth="1"/>
    <col min="8208" max="8208" width="19.6640625" style="64" customWidth="1"/>
    <col min="8209" max="8213" width="9.109375" style="64"/>
    <col min="8214" max="8214" width="24.109375" style="64" bestFit="1" customWidth="1"/>
    <col min="8215" max="8215" width="17.6640625" style="64" customWidth="1"/>
    <col min="8216" max="8448" width="9.109375" style="64"/>
    <col min="8449" max="8449" width="24.109375" style="64" bestFit="1" customWidth="1"/>
    <col min="8450" max="8450" width="18.6640625" style="64" bestFit="1" customWidth="1"/>
    <col min="8451" max="8451" width="10.44140625" style="64" bestFit="1" customWidth="1"/>
    <col min="8452" max="8452" width="9.5546875" style="64" bestFit="1" customWidth="1"/>
    <col min="8453" max="8453" width="9.109375" style="64" bestFit="1"/>
    <col min="8454" max="8454" width="9" style="64" bestFit="1" customWidth="1"/>
    <col min="8455" max="8455" width="12.6640625" style="64" customWidth="1"/>
    <col min="8456" max="8456" width="24.109375" style="64" bestFit="1" customWidth="1"/>
    <col min="8457" max="8457" width="18" style="64" customWidth="1"/>
    <col min="8458" max="8458" width="10.44140625" style="64" bestFit="1" customWidth="1"/>
    <col min="8459" max="8459" width="9.5546875" style="64" bestFit="1" customWidth="1"/>
    <col min="8460" max="8460" width="9.109375" style="64" bestFit="1"/>
    <col min="8461" max="8461" width="9" style="64" bestFit="1" customWidth="1"/>
    <col min="8462" max="8462" width="9.109375" style="64"/>
    <col min="8463" max="8463" width="24.109375" style="64" bestFit="1" customWidth="1"/>
    <col min="8464" max="8464" width="19.6640625" style="64" customWidth="1"/>
    <col min="8465" max="8469" width="9.109375" style="64"/>
    <col min="8470" max="8470" width="24.109375" style="64" bestFit="1" customWidth="1"/>
    <col min="8471" max="8471" width="17.6640625" style="64" customWidth="1"/>
    <col min="8472" max="8704" width="9.109375" style="64"/>
    <col min="8705" max="8705" width="24.109375" style="64" bestFit="1" customWidth="1"/>
    <col min="8706" max="8706" width="18.6640625" style="64" bestFit="1" customWidth="1"/>
    <col min="8707" max="8707" width="10.44140625" style="64" bestFit="1" customWidth="1"/>
    <col min="8708" max="8708" width="9.5546875" style="64" bestFit="1" customWidth="1"/>
    <col min="8709" max="8709" width="9.109375" style="64" bestFit="1"/>
    <col min="8710" max="8710" width="9" style="64" bestFit="1" customWidth="1"/>
    <col min="8711" max="8711" width="12.6640625" style="64" customWidth="1"/>
    <col min="8712" max="8712" width="24.109375" style="64" bestFit="1" customWidth="1"/>
    <col min="8713" max="8713" width="18" style="64" customWidth="1"/>
    <col min="8714" max="8714" width="10.44140625" style="64" bestFit="1" customWidth="1"/>
    <col min="8715" max="8715" width="9.5546875" style="64" bestFit="1" customWidth="1"/>
    <col min="8716" max="8716" width="9.109375" style="64" bestFit="1"/>
    <col min="8717" max="8717" width="9" style="64" bestFit="1" customWidth="1"/>
    <col min="8718" max="8718" width="9.109375" style="64"/>
    <col min="8719" max="8719" width="24.109375" style="64" bestFit="1" customWidth="1"/>
    <col min="8720" max="8720" width="19.6640625" style="64" customWidth="1"/>
    <col min="8721" max="8725" width="9.109375" style="64"/>
    <col min="8726" max="8726" width="24.109375" style="64" bestFit="1" customWidth="1"/>
    <col min="8727" max="8727" width="17.6640625" style="64" customWidth="1"/>
    <col min="8728" max="8960" width="9.109375" style="64"/>
    <col min="8961" max="8961" width="24.109375" style="64" bestFit="1" customWidth="1"/>
    <col min="8962" max="8962" width="18.6640625" style="64" bestFit="1" customWidth="1"/>
    <col min="8963" max="8963" width="10.44140625" style="64" bestFit="1" customWidth="1"/>
    <col min="8964" max="8964" width="9.5546875" style="64" bestFit="1" customWidth="1"/>
    <col min="8965" max="8965" width="9.109375" style="64" bestFit="1"/>
    <col min="8966" max="8966" width="9" style="64" bestFit="1" customWidth="1"/>
    <col min="8967" max="8967" width="12.6640625" style="64" customWidth="1"/>
    <col min="8968" max="8968" width="24.109375" style="64" bestFit="1" customWidth="1"/>
    <col min="8969" max="8969" width="18" style="64" customWidth="1"/>
    <col min="8970" max="8970" width="10.44140625" style="64" bestFit="1" customWidth="1"/>
    <col min="8971" max="8971" width="9.5546875" style="64" bestFit="1" customWidth="1"/>
    <col min="8972" max="8972" width="9.109375" style="64" bestFit="1"/>
    <col min="8973" max="8973" width="9" style="64" bestFit="1" customWidth="1"/>
    <col min="8974" max="8974" width="9.109375" style="64"/>
    <col min="8975" max="8975" width="24.109375" style="64" bestFit="1" customWidth="1"/>
    <col min="8976" max="8976" width="19.6640625" style="64" customWidth="1"/>
    <col min="8977" max="8981" width="9.109375" style="64"/>
    <col min="8982" max="8982" width="24.109375" style="64" bestFit="1" customWidth="1"/>
    <col min="8983" max="8983" width="17.6640625" style="64" customWidth="1"/>
    <col min="8984" max="9216" width="9.109375" style="64"/>
    <col min="9217" max="9217" width="24.109375" style="64" bestFit="1" customWidth="1"/>
    <col min="9218" max="9218" width="18.6640625" style="64" bestFit="1" customWidth="1"/>
    <col min="9219" max="9219" width="10.44140625" style="64" bestFit="1" customWidth="1"/>
    <col min="9220" max="9220" width="9.5546875" style="64" bestFit="1" customWidth="1"/>
    <col min="9221" max="9221" width="9.109375" style="64" bestFit="1"/>
    <col min="9222" max="9222" width="9" style="64" bestFit="1" customWidth="1"/>
    <col min="9223" max="9223" width="12.6640625" style="64" customWidth="1"/>
    <col min="9224" max="9224" width="24.109375" style="64" bestFit="1" customWidth="1"/>
    <col min="9225" max="9225" width="18" style="64" customWidth="1"/>
    <col min="9226" max="9226" width="10.44140625" style="64" bestFit="1" customWidth="1"/>
    <col min="9227" max="9227" width="9.5546875" style="64" bestFit="1" customWidth="1"/>
    <col min="9228" max="9228" width="9.109375" style="64" bestFit="1"/>
    <col min="9229" max="9229" width="9" style="64" bestFit="1" customWidth="1"/>
    <col min="9230" max="9230" width="9.109375" style="64"/>
    <col min="9231" max="9231" width="24.109375" style="64" bestFit="1" customWidth="1"/>
    <col min="9232" max="9232" width="19.6640625" style="64" customWidth="1"/>
    <col min="9233" max="9237" width="9.109375" style="64"/>
    <col min="9238" max="9238" width="24.109375" style="64" bestFit="1" customWidth="1"/>
    <col min="9239" max="9239" width="17.6640625" style="64" customWidth="1"/>
    <col min="9240" max="9472" width="9.109375" style="64"/>
    <col min="9473" max="9473" width="24.109375" style="64" bestFit="1" customWidth="1"/>
    <col min="9474" max="9474" width="18.6640625" style="64" bestFit="1" customWidth="1"/>
    <col min="9475" max="9475" width="10.44140625" style="64" bestFit="1" customWidth="1"/>
    <col min="9476" max="9476" width="9.5546875" style="64" bestFit="1" customWidth="1"/>
    <col min="9477" max="9477" width="9.109375" style="64" bestFit="1"/>
    <col min="9478" max="9478" width="9" style="64" bestFit="1" customWidth="1"/>
    <col min="9479" max="9479" width="12.6640625" style="64" customWidth="1"/>
    <col min="9480" max="9480" width="24.109375" style="64" bestFit="1" customWidth="1"/>
    <col min="9481" max="9481" width="18" style="64" customWidth="1"/>
    <col min="9482" max="9482" width="10.44140625" style="64" bestFit="1" customWidth="1"/>
    <col min="9483" max="9483" width="9.5546875" style="64" bestFit="1" customWidth="1"/>
    <col min="9484" max="9484" width="9.109375" style="64" bestFit="1"/>
    <col min="9485" max="9485" width="9" style="64" bestFit="1" customWidth="1"/>
    <col min="9486" max="9486" width="9.109375" style="64"/>
    <col min="9487" max="9487" width="24.109375" style="64" bestFit="1" customWidth="1"/>
    <col min="9488" max="9488" width="19.6640625" style="64" customWidth="1"/>
    <col min="9489" max="9493" width="9.109375" style="64"/>
    <col min="9494" max="9494" width="24.109375" style="64" bestFit="1" customWidth="1"/>
    <col min="9495" max="9495" width="17.6640625" style="64" customWidth="1"/>
    <col min="9496" max="9728" width="9.109375" style="64"/>
    <col min="9729" max="9729" width="24.109375" style="64" bestFit="1" customWidth="1"/>
    <col min="9730" max="9730" width="18.6640625" style="64" bestFit="1" customWidth="1"/>
    <col min="9731" max="9731" width="10.44140625" style="64" bestFit="1" customWidth="1"/>
    <col min="9732" max="9732" width="9.5546875" style="64" bestFit="1" customWidth="1"/>
    <col min="9733" max="9733" width="9.109375" style="64" bestFit="1"/>
    <col min="9734" max="9734" width="9" style="64" bestFit="1" customWidth="1"/>
    <col min="9735" max="9735" width="12.6640625" style="64" customWidth="1"/>
    <col min="9736" max="9736" width="24.109375" style="64" bestFit="1" customWidth="1"/>
    <col min="9737" max="9737" width="18" style="64" customWidth="1"/>
    <col min="9738" max="9738" width="10.44140625" style="64" bestFit="1" customWidth="1"/>
    <col min="9739" max="9739" width="9.5546875" style="64" bestFit="1" customWidth="1"/>
    <col min="9740" max="9740" width="9.109375" style="64" bestFit="1"/>
    <col min="9741" max="9741" width="9" style="64" bestFit="1" customWidth="1"/>
    <col min="9742" max="9742" width="9.109375" style="64"/>
    <col min="9743" max="9743" width="24.109375" style="64" bestFit="1" customWidth="1"/>
    <col min="9744" max="9744" width="19.6640625" style="64" customWidth="1"/>
    <col min="9745" max="9749" width="9.109375" style="64"/>
    <col min="9750" max="9750" width="24.109375" style="64" bestFit="1" customWidth="1"/>
    <col min="9751" max="9751" width="17.6640625" style="64" customWidth="1"/>
    <col min="9752" max="9984" width="9.109375" style="64"/>
    <col min="9985" max="9985" width="24.109375" style="64" bestFit="1" customWidth="1"/>
    <col min="9986" max="9986" width="18.6640625" style="64" bestFit="1" customWidth="1"/>
    <col min="9987" max="9987" width="10.44140625" style="64" bestFit="1" customWidth="1"/>
    <col min="9988" max="9988" width="9.5546875" style="64" bestFit="1" customWidth="1"/>
    <col min="9989" max="9989" width="9.109375" style="64" bestFit="1"/>
    <col min="9990" max="9990" width="9" style="64" bestFit="1" customWidth="1"/>
    <col min="9991" max="9991" width="12.6640625" style="64" customWidth="1"/>
    <col min="9992" max="9992" width="24.109375" style="64" bestFit="1" customWidth="1"/>
    <col min="9993" max="9993" width="18" style="64" customWidth="1"/>
    <col min="9994" max="9994" width="10.44140625" style="64" bestFit="1" customWidth="1"/>
    <col min="9995" max="9995" width="9.5546875" style="64" bestFit="1" customWidth="1"/>
    <col min="9996" max="9996" width="9.109375" style="64" bestFit="1"/>
    <col min="9997" max="9997" width="9" style="64" bestFit="1" customWidth="1"/>
    <col min="9998" max="9998" width="9.109375" style="64"/>
    <col min="9999" max="9999" width="24.109375" style="64" bestFit="1" customWidth="1"/>
    <col min="10000" max="10000" width="19.6640625" style="64" customWidth="1"/>
    <col min="10001" max="10005" width="9.109375" style="64"/>
    <col min="10006" max="10006" width="24.109375" style="64" bestFit="1" customWidth="1"/>
    <col min="10007" max="10007" width="17.6640625" style="64" customWidth="1"/>
    <col min="10008" max="10240" width="9.109375" style="64"/>
    <col min="10241" max="10241" width="24.109375" style="64" bestFit="1" customWidth="1"/>
    <col min="10242" max="10242" width="18.6640625" style="64" bestFit="1" customWidth="1"/>
    <col min="10243" max="10243" width="10.44140625" style="64" bestFit="1" customWidth="1"/>
    <col min="10244" max="10244" width="9.5546875" style="64" bestFit="1" customWidth="1"/>
    <col min="10245" max="10245" width="9.109375" style="64" bestFit="1"/>
    <col min="10246" max="10246" width="9" style="64" bestFit="1" customWidth="1"/>
    <col min="10247" max="10247" width="12.6640625" style="64" customWidth="1"/>
    <col min="10248" max="10248" width="24.109375" style="64" bestFit="1" customWidth="1"/>
    <col min="10249" max="10249" width="18" style="64" customWidth="1"/>
    <col min="10250" max="10250" width="10.44140625" style="64" bestFit="1" customWidth="1"/>
    <col min="10251" max="10251" width="9.5546875" style="64" bestFit="1" customWidth="1"/>
    <col min="10252" max="10252" width="9.109375" style="64" bestFit="1"/>
    <col min="10253" max="10253" width="9" style="64" bestFit="1" customWidth="1"/>
    <col min="10254" max="10254" width="9.109375" style="64"/>
    <col min="10255" max="10255" width="24.109375" style="64" bestFit="1" customWidth="1"/>
    <col min="10256" max="10256" width="19.6640625" style="64" customWidth="1"/>
    <col min="10257" max="10261" width="9.109375" style="64"/>
    <col min="10262" max="10262" width="24.109375" style="64" bestFit="1" customWidth="1"/>
    <col min="10263" max="10263" width="17.6640625" style="64" customWidth="1"/>
    <col min="10264" max="10496" width="9.109375" style="64"/>
    <col min="10497" max="10497" width="24.109375" style="64" bestFit="1" customWidth="1"/>
    <col min="10498" max="10498" width="18.6640625" style="64" bestFit="1" customWidth="1"/>
    <col min="10499" max="10499" width="10.44140625" style="64" bestFit="1" customWidth="1"/>
    <col min="10500" max="10500" width="9.5546875" style="64" bestFit="1" customWidth="1"/>
    <col min="10501" max="10501" width="9.109375" style="64" bestFit="1"/>
    <col min="10502" max="10502" width="9" style="64" bestFit="1" customWidth="1"/>
    <col min="10503" max="10503" width="12.6640625" style="64" customWidth="1"/>
    <col min="10504" max="10504" width="24.109375" style="64" bestFit="1" customWidth="1"/>
    <col min="10505" max="10505" width="18" style="64" customWidth="1"/>
    <col min="10506" max="10506" width="10.44140625" style="64" bestFit="1" customWidth="1"/>
    <col min="10507" max="10507" width="9.5546875" style="64" bestFit="1" customWidth="1"/>
    <col min="10508" max="10508" width="9.109375" style="64" bestFit="1"/>
    <col min="10509" max="10509" width="9" style="64" bestFit="1" customWidth="1"/>
    <col min="10510" max="10510" width="9.109375" style="64"/>
    <col min="10511" max="10511" width="24.109375" style="64" bestFit="1" customWidth="1"/>
    <col min="10512" max="10512" width="19.6640625" style="64" customWidth="1"/>
    <col min="10513" max="10517" width="9.109375" style="64"/>
    <col min="10518" max="10518" width="24.109375" style="64" bestFit="1" customWidth="1"/>
    <col min="10519" max="10519" width="17.6640625" style="64" customWidth="1"/>
    <col min="10520" max="10752" width="9.109375" style="64"/>
    <col min="10753" max="10753" width="24.109375" style="64" bestFit="1" customWidth="1"/>
    <col min="10754" max="10754" width="18.6640625" style="64" bestFit="1" customWidth="1"/>
    <col min="10755" max="10755" width="10.44140625" style="64" bestFit="1" customWidth="1"/>
    <col min="10756" max="10756" width="9.5546875" style="64" bestFit="1" customWidth="1"/>
    <col min="10757" max="10757" width="9.109375" style="64" bestFit="1"/>
    <col min="10758" max="10758" width="9" style="64" bestFit="1" customWidth="1"/>
    <col min="10759" max="10759" width="12.6640625" style="64" customWidth="1"/>
    <col min="10760" max="10760" width="24.109375" style="64" bestFit="1" customWidth="1"/>
    <col min="10761" max="10761" width="18" style="64" customWidth="1"/>
    <col min="10762" max="10762" width="10.44140625" style="64" bestFit="1" customWidth="1"/>
    <col min="10763" max="10763" width="9.5546875" style="64" bestFit="1" customWidth="1"/>
    <col min="10764" max="10764" width="9.109375" style="64" bestFit="1"/>
    <col min="10765" max="10765" width="9" style="64" bestFit="1" customWidth="1"/>
    <col min="10766" max="10766" width="9.109375" style="64"/>
    <col min="10767" max="10767" width="24.109375" style="64" bestFit="1" customWidth="1"/>
    <col min="10768" max="10768" width="19.6640625" style="64" customWidth="1"/>
    <col min="10769" max="10773" width="9.109375" style="64"/>
    <col min="10774" max="10774" width="24.109375" style="64" bestFit="1" customWidth="1"/>
    <col min="10775" max="10775" width="17.6640625" style="64" customWidth="1"/>
    <col min="10776" max="11008" width="9.109375" style="64"/>
    <col min="11009" max="11009" width="24.109375" style="64" bestFit="1" customWidth="1"/>
    <col min="11010" max="11010" width="18.6640625" style="64" bestFit="1" customWidth="1"/>
    <col min="11011" max="11011" width="10.44140625" style="64" bestFit="1" customWidth="1"/>
    <col min="11012" max="11012" width="9.5546875" style="64" bestFit="1" customWidth="1"/>
    <col min="11013" max="11013" width="9.109375" style="64" bestFit="1"/>
    <col min="11014" max="11014" width="9" style="64" bestFit="1" customWidth="1"/>
    <col min="11015" max="11015" width="12.6640625" style="64" customWidth="1"/>
    <col min="11016" max="11016" width="24.109375" style="64" bestFit="1" customWidth="1"/>
    <col min="11017" max="11017" width="18" style="64" customWidth="1"/>
    <col min="11018" max="11018" width="10.44140625" style="64" bestFit="1" customWidth="1"/>
    <col min="11019" max="11019" width="9.5546875" style="64" bestFit="1" customWidth="1"/>
    <col min="11020" max="11020" width="9.109375" style="64" bestFit="1"/>
    <col min="11021" max="11021" width="9" style="64" bestFit="1" customWidth="1"/>
    <col min="11022" max="11022" width="9.109375" style="64"/>
    <col min="11023" max="11023" width="24.109375" style="64" bestFit="1" customWidth="1"/>
    <col min="11024" max="11024" width="19.6640625" style="64" customWidth="1"/>
    <col min="11025" max="11029" width="9.109375" style="64"/>
    <col min="11030" max="11030" width="24.109375" style="64" bestFit="1" customWidth="1"/>
    <col min="11031" max="11031" width="17.6640625" style="64" customWidth="1"/>
    <col min="11032" max="11264" width="9.109375" style="64"/>
    <col min="11265" max="11265" width="24.109375" style="64" bestFit="1" customWidth="1"/>
    <col min="11266" max="11266" width="18.6640625" style="64" bestFit="1" customWidth="1"/>
    <col min="11267" max="11267" width="10.44140625" style="64" bestFit="1" customWidth="1"/>
    <col min="11268" max="11268" width="9.5546875" style="64" bestFit="1" customWidth="1"/>
    <col min="11269" max="11269" width="9.109375" style="64" bestFit="1"/>
    <col min="11270" max="11270" width="9" style="64" bestFit="1" customWidth="1"/>
    <col min="11271" max="11271" width="12.6640625" style="64" customWidth="1"/>
    <col min="11272" max="11272" width="24.109375" style="64" bestFit="1" customWidth="1"/>
    <col min="11273" max="11273" width="18" style="64" customWidth="1"/>
    <col min="11274" max="11274" width="10.44140625" style="64" bestFit="1" customWidth="1"/>
    <col min="11275" max="11275" width="9.5546875" style="64" bestFit="1" customWidth="1"/>
    <col min="11276" max="11276" width="9.109375" style="64" bestFit="1"/>
    <col min="11277" max="11277" width="9" style="64" bestFit="1" customWidth="1"/>
    <col min="11278" max="11278" width="9.109375" style="64"/>
    <col min="11279" max="11279" width="24.109375" style="64" bestFit="1" customWidth="1"/>
    <col min="11280" max="11280" width="19.6640625" style="64" customWidth="1"/>
    <col min="11281" max="11285" width="9.109375" style="64"/>
    <col min="11286" max="11286" width="24.109375" style="64" bestFit="1" customWidth="1"/>
    <col min="11287" max="11287" width="17.6640625" style="64" customWidth="1"/>
    <col min="11288" max="11520" width="9.109375" style="64"/>
    <col min="11521" max="11521" width="24.109375" style="64" bestFit="1" customWidth="1"/>
    <col min="11522" max="11522" width="18.6640625" style="64" bestFit="1" customWidth="1"/>
    <col min="11523" max="11523" width="10.44140625" style="64" bestFit="1" customWidth="1"/>
    <col min="11524" max="11524" width="9.5546875" style="64" bestFit="1" customWidth="1"/>
    <col min="11525" max="11525" width="9.109375" style="64" bestFit="1"/>
    <col min="11526" max="11526" width="9" style="64" bestFit="1" customWidth="1"/>
    <col min="11527" max="11527" width="12.6640625" style="64" customWidth="1"/>
    <col min="11528" max="11528" width="24.109375" style="64" bestFit="1" customWidth="1"/>
    <col min="11529" max="11529" width="18" style="64" customWidth="1"/>
    <col min="11530" max="11530" width="10.44140625" style="64" bestFit="1" customWidth="1"/>
    <col min="11531" max="11531" width="9.5546875" style="64" bestFit="1" customWidth="1"/>
    <col min="11532" max="11532" width="9.109375" style="64" bestFit="1"/>
    <col min="11533" max="11533" width="9" style="64" bestFit="1" customWidth="1"/>
    <col min="11534" max="11534" width="9.109375" style="64"/>
    <col min="11535" max="11535" width="24.109375" style="64" bestFit="1" customWidth="1"/>
    <col min="11536" max="11536" width="19.6640625" style="64" customWidth="1"/>
    <col min="11537" max="11541" width="9.109375" style="64"/>
    <col min="11542" max="11542" width="24.109375" style="64" bestFit="1" customWidth="1"/>
    <col min="11543" max="11543" width="17.6640625" style="64" customWidth="1"/>
    <col min="11544" max="11776" width="9.109375" style="64"/>
    <col min="11777" max="11777" width="24.109375" style="64" bestFit="1" customWidth="1"/>
    <col min="11778" max="11778" width="18.6640625" style="64" bestFit="1" customWidth="1"/>
    <col min="11779" max="11779" width="10.44140625" style="64" bestFit="1" customWidth="1"/>
    <col min="11780" max="11780" width="9.5546875" style="64" bestFit="1" customWidth="1"/>
    <col min="11781" max="11781" width="9.109375" style="64" bestFit="1"/>
    <col min="11782" max="11782" width="9" style="64" bestFit="1" customWidth="1"/>
    <col min="11783" max="11783" width="12.6640625" style="64" customWidth="1"/>
    <col min="11784" max="11784" width="24.109375" style="64" bestFit="1" customWidth="1"/>
    <col min="11785" max="11785" width="18" style="64" customWidth="1"/>
    <col min="11786" max="11786" width="10.44140625" style="64" bestFit="1" customWidth="1"/>
    <col min="11787" max="11787" width="9.5546875" style="64" bestFit="1" customWidth="1"/>
    <col min="11788" max="11788" width="9.109375" style="64" bestFit="1"/>
    <col min="11789" max="11789" width="9" style="64" bestFit="1" customWidth="1"/>
    <col min="11790" max="11790" width="9.109375" style="64"/>
    <col min="11791" max="11791" width="24.109375" style="64" bestFit="1" customWidth="1"/>
    <col min="11792" max="11792" width="19.6640625" style="64" customWidth="1"/>
    <col min="11793" max="11797" width="9.109375" style="64"/>
    <col min="11798" max="11798" width="24.109375" style="64" bestFit="1" customWidth="1"/>
    <col min="11799" max="11799" width="17.6640625" style="64" customWidth="1"/>
    <col min="11800" max="12032" width="9.109375" style="64"/>
    <col min="12033" max="12033" width="24.109375" style="64" bestFit="1" customWidth="1"/>
    <col min="12034" max="12034" width="18.6640625" style="64" bestFit="1" customWidth="1"/>
    <col min="12035" max="12035" width="10.44140625" style="64" bestFit="1" customWidth="1"/>
    <col min="12036" max="12036" width="9.5546875" style="64" bestFit="1" customWidth="1"/>
    <col min="12037" max="12037" width="9.109375" style="64" bestFit="1"/>
    <col min="12038" max="12038" width="9" style="64" bestFit="1" customWidth="1"/>
    <col min="12039" max="12039" width="12.6640625" style="64" customWidth="1"/>
    <col min="12040" max="12040" width="24.109375" style="64" bestFit="1" customWidth="1"/>
    <col min="12041" max="12041" width="18" style="64" customWidth="1"/>
    <col min="12042" max="12042" width="10.44140625" style="64" bestFit="1" customWidth="1"/>
    <col min="12043" max="12043" width="9.5546875" style="64" bestFit="1" customWidth="1"/>
    <col min="12044" max="12044" width="9.109375" style="64" bestFit="1"/>
    <col min="12045" max="12045" width="9" style="64" bestFit="1" customWidth="1"/>
    <col min="12046" max="12046" width="9.109375" style="64"/>
    <col min="12047" max="12047" width="24.109375" style="64" bestFit="1" customWidth="1"/>
    <col min="12048" max="12048" width="19.6640625" style="64" customWidth="1"/>
    <col min="12049" max="12053" width="9.109375" style="64"/>
    <col min="12054" max="12054" width="24.109375" style="64" bestFit="1" customWidth="1"/>
    <col min="12055" max="12055" width="17.6640625" style="64" customWidth="1"/>
    <col min="12056" max="12288" width="9.109375" style="64"/>
    <col min="12289" max="12289" width="24.109375" style="64" bestFit="1" customWidth="1"/>
    <col min="12290" max="12290" width="18.6640625" style="64" bestFit="1" customWidth="1"/>
    <col min="12291" max="12291" width="10.44140625" style="64" bestFit="1" customWidth="1"/>
    <col min="12292" max="12292" width="9.5546875" style="64" bestFit="1" customWidth="1"/>
    <col min="12293" max="12293" width="9.109375" style="64" bestFit="1"/>
    <col min="12294" max="12294" width="9" style="64" bestFit="1" customWidth="1"/>
    <col min="12295" max="12295" width="12.6640625" style="64" customWidth="1"/>
    <col min="12296" max="12296" width="24.109375" style="64" bestFit="1" customWidth="1"/>
    <col min="12297" max="12297" width="18" style="64" customWidth="1"/>
    <col min="12298" max="12298" width="10.44140625" style="64" bestFit="1" customWidth="1"/>
    <col min="12299" max="12299" width="9.5546875" style="64" bestFit="1" customWidth="1"/>
    <col min="12300" max="12300" width="9.109375" style="64" bestFit="1"/>
    <col min="12301" max="12301" width="9" style="64" bestFit="1" customWidth="1"/>
    <col min="12302" max="12302" width="9.109375" style="64"/>
    <col min="12303" max="12303" width="24.109375" style="64" bestFit="1" customWidth="1"/>
    <col min="12304" max="12304" width="19.6640625" style="64" customWidth="1"/>
    <col min="12305" max="12309" width="9.109375" style="64"/>
    <col min="12310" max="12310" width="24.109375" style="64" bestFit="1" customWidth="1"/>
    <col min="12311" max="12311" width="17.6640625" style="64" customWidth="1"/>
    <col min="12312" max="12544" width="9.109375" style="64"/>
    <col min="12545" max="12545" width="24.109375" style="64" bestFit="1" customWidth="1"/>
    <col min="12546" max="12546" width="18.6640625" style="64" bestFit="1" customWidth="1"/>
    <col min="12547" max="12547" width="10.44140625" style="64" bestFit="1" customWidth="1"/>
    <col min="12548" max="12548" width="9.5546875" style="64" bestFit="1" customWidth="1"/>
    <col min="12549" max="12549" width="9.109375" style="64" bestFit="1"/>
    <col min="12550" max="12550" width="9" style="64" bestFit="1" customWidth="1"/>
    <col min="12551" max="12551" width="12.6640625" style="64" customWidth="1"/>
    <col min="12552" max="12552" width="24.109375" style="64" bestFit="1" customWidth="1"/>
    <col min="12553" max="12553" width="18" style="64" customWidth="1"/>
    <col min="12554" max="12554" width="10.44140625" style="64" bestFit="1" customWidth="1"/>
    <col min="12555" max="12555" width="9.5546875" style="64" bestFit="1" customWidth="1"/>
    <col min="12556" max="12556" width="9.109375" style="64" bestFit="1"/>
    <col min="12557" max="12557" width="9" style="64" bestFit="1" customWidth="1"/>
    <col min="12558" max="12558" width="9.109375" style="64"/>
    <col min="12559" max="12559" width="24.109375" style="64" bestFit="1" customWidth="1"/>
    <col min="12560" max="12560" width="19.6640625" style="64" customWidth="1"/>
    <col min="12561" max="12565" width="9.109375" style="64"/>
    <col min="12566" max="12566" width="24.109375" style="64" bestFit="1" customWidth="1"/>
    <col min="12567" max="12567" width="17.6640625" style="64" customWidth="1"/>
    <col min="12568" max="12800" width="9.109375" style="64"/>
    <col min="12801" max="12801" width="24.109375" style="64" bestFit="1" customWidth="1"/>
    <col min="12802" max="12802" width="18.6640625" style="64" bestFit="1" customWidth="1"/>
    <col min="12803" max="12803" width="10.44140625" style="64" bestFit="1" customWidth="1"/>
    <col min="12804" max="12804" width="9.5546875" style="64" bestFit="1" customWidth="1"/>
    <col min="12805" max="12805" width="9.109375" style="64" bestFit="1"/>
    <col min="12806" max="12806" width="9" style="64" bestFit="1" customWidth="1"/>
    <col min="12807" max="12807" width="12.6640625" style="64" customWidth="1"/>
    <col min="12808" max="12808" width="24.109375" style="64" bestFit="1" customWidth="1"/>
    <col min="12809" max="12809" width="18" style="64" customWidth="1"/>
    <col min="12810" max="12810" width="10.44140625" style="64" bestFit="1" customWidth="1"/>
    <col min="12811" max="12811" width="9.5546875" style="64" bestFit="1" customWidth="1"/>
    <col min="12812" max="12812" width="9.109375" style="64" bestFit="1"/>
    <col min="12813" max="12813" width="9" style="64" bestFit="1" customWidth="1"/>
    <col min="12814" max="12814" width="9.109375" style="64"/>
    <col min="12815" max="12815" width="24.109375" style="64" bestFit="1" customWidth="1"/>
    <col min="12816" max="12816" width="19.6640625" style="64" customWidth="1"/>
    <col min="12817" max="12821" width="9.109375" style="64"/>
    <col min="12822" max="12822" width="24.109375" style="64" bestFit="1" customWidth="1"/>
    <col min="12823" max="12823" width="17.6640625" style="64" customWidth="1"/>
    <col min="12824" max="13056" width="9.109375" style="64"/>
    <col min="13057" max="13057" width="24.109375" style="64" bestFit="1" customWidth="1"/>
    <col min="13058" max="13058" width="18.6640625" style="64" bestFit="1" customWidth="1"/>
    <col min="13059" max="13059" width="10.44140625" style="64" bestFit="1" customWidth="1"/>
    <col min="13060" max="13060" width="9.5546875" style="64" bestFit="1" customWidth="1"/>
    <col min="13061" max="13061" width="9.109375" style="64" bestFit="1"/>
    <col min="13062" max="13062" width="9" style="64" bestFit="1" customWidth="1"/>
    <col min="13063" max="13063" width="12.6640625" style="64" customWidth="1"/>
    <col min="13064" max="13064" width="24.109375" style="64" bestFit="1" customWidth="1"/>
    <col min="13065" max="13065" width="18" style="64" customWidth="1"/>
    <col min="13066" max="13066" width="10.44140625" style="64" bestFit="1" customWidth="1"/>
    <col min="13067" max="13067" width="9.5546875" style="64" bestFit="1" customWidth="1"/>
    <col min="13068" max="13068" width="9.109375" style="64" bestFit="1"/>
    <col min="13069" max="13069" width="9" style="64" bestFit="1" customWidth="1"/>
    <col min="13070" max="13070" width="9.109375" style="64"/>
    <col min="13071" max="13071" width="24.109375" style="64" bestFit="1" customWidth="1"/>
    <col min="13072" max="13072" width="19.6640625" style="64" customWidth="1"/>
    <col min="13073" max="13077" width="9.109375" style="64"/>
    <col min="13078" max="13078" width="24.109375" style="64" bestFit="1" customWidth="1"/>
    <col min="13079" max="13079" width="17.6640625" style="64" customWidth="1"/>
    <col min="13080" max="13312" width="9.109375" style="64"/>
    <col min="13313" max="13313" width="24.109375" style="64" bestFit="1" customWidth="1"/>
    <col min="13314" max="13314" width="18.6640625" style="64" bestFit="1" customWidth="1"/>
    <col min="13315" max="13315" width="10.44140625" style="64" bestFit="1" customWidth="1"/>
    <col min="13316" max="13316" width="9.5546875" style="64" bestFit="1" customWidth="1"/>
    <col min="13317" max="13317" width="9.109375" style="64" bestFit="1"/>
    <col min="13318" max="13318" width="9" style="64" bestFit="1" customWidth="1"/>
    <col min="13319" max="13319" width="12.6640625" style="64" customWidth="1"/>
    <col min="13320" max="13320" width="24.109375" style="64" bestFit="1" customWidth="1"/>
    <col min="13321" max="13321" width="18" style="64" customWidth="1"/>
    <col min="13322" max="13322" width="10.44140625" style="64" bestFit="1" customWidth="1"/>
    <col min="13323" max="13323" width="9.5546875" style="64" bestFit="1" customWidth="1"/>
    <col min="13324" max="13324" width="9.109375" style="64" bestFit="1"/>
    <col min="13325" max="13325" width="9" style="64" bestFit="1" customWidth="1"/>
    <col min="13326" max="13326" width="9.109375" style="64"/>
    <col min="13327" max="13327" width="24.109375" style="64" bestFit="1" customWidth="1"/>
    <col min="13328" max="13328" width="19.6640625" style="64" customWidth="1"/>
    <col min="13329" max="13333" width="9.109375" style="64"/>
    <col min="13334" max="13334" width="24.109375" style="64" bestFit="1" customWidth="1"/>
    <col min="13335" max="13335" width="17.6640625" style="64" customWidth="1"/>
    <col min="13336" max="13568" width="9.109375" style="64"/>
    <col min="13569" max="13569" width="24.109375" style="64" bestFit="1" customWidth="1"/>
    <col min="13570" max="13570" width="18.6640625" style="64" bestFit="1" customWidth="1"/>
    <col min="13571" max="13571" width="10.44140625" style="64" bestFit="1" customWidth="1"/>
    <col min="13572" max="13572" width="9.5546875" style="64" bestFit="1" customWidth="1"/>
    <col min="13573" max="13573" width="9.109375" style="64" bestFit="1"/>
    <col min="13574" max="13574" width="9" style="64" bestFit="1" customWidth="1"/>
    <col min="13575" max="13575" width="12.6640625" style="64" customWidth="1"/>
    <col min="13576" max="13576" width="24.109375" style="64" bestFit="1" customWidth="1"/>
    <col min="13577" max="13577" width="18" style="64" customWidth="1"/>
    <col min="13578" max="13578" width="10.44140625" style="64" bestFit="1" customWidth="1"/>
    <col min="13579" max="13579" width="9.5546875" style="64" bestFit="1" customWidth="1"/>
    <col min="13580" max="13580" width="9.109375" style="64" bestFit="1"/>
    <col min="13581" max="13581" width="9" style="64" bestFit="1" customWidth="1"/>
    <col min="13582" max="13582" width="9.109375" style="64"/>
    <col min="13583" max="13583" width="24.109375" style="64" bestFit="1" customWidth="1"/>
    <col min="13584" max="13584" width="19.6640625" style="64" customWidth="1"/>
    <col min="13585" max="13589" width="9.109375" style="64"/>
    <col min="13590" max="13590" width="24.109375" style="64" bestFit="1" customWidth="1"/>
    <col min="13591" max="13591" width="17.6640625" style="64" customWidth="1"/>
    <col min="13592" max="13824" width="9.109375" style="64"/>
    <col min="13825" max="13825" width="24.109375" style="64" bestFit="1" customWidth="1"/>
    <col min="13826" max="13826" width="18.6640625" style="64" bestFit="1" customWidth="1"/>
    <col min="13827" max="13827" width="10.44140625" style="64" bestFit="1" customWidth="1"/>
    <col min="13828" max="13828" width="9.5546875" style="64" bestFit="1" customWidth="1"/>
    <col min="13829" max="13829" width="9.109375" style="64" bestFit="1"/>
    <col min="13830" max="13830" width="9" style="64" bestFit="1" customWidth="1"/>
    <col min="13831" max="13831" width="12.6640625" style="64" customWidth="1"/>
    <col min="13832" max="13832" width="24.109375" style="64" bestFit="1" customWidth="1"/>
    <col min="13833" max="13833" width="18" style="64" customWidth="1"/>
    <col min="13834" max="13834" width="10.44140625" style="64" bestFit="1" customWidth="1"/>
    <col min="13835" max="13835" width="9.5546875" style="64" bestFit="1" customWidth="1"/>
    <col min="13836" max="13836" width="9.109375" style="64" bestFit="1"/>
    <col min="13837" max="13837" width="9" style="64" bestFit="1" customWidth="1"/>
    <col min="13838" max="13838" width="9.109375" style="64"/>
    <col min="13839" max="13839" width="24.109375" style="64" bestFit="1" customWidth="1"/>
    <col min="13840" max="13840" width="19.6640625" style="64" customWidth="1"/>
    <col min="13841" max="13845" width="9.109375" style="64"/>
    <col min="13846" max="13846" width="24.109375" style="64" bestFit="1" customWidth="1"/>
    <col min="13847" max="13847" width="17.6640625" style="64" customWidth="1"/>
    <col min="13848" max="14080" width="9.109375" style="64"/>
    <col min="14081" max="14081" width="24.109375" style="64" bestFit="1" customWidth="1"/>
    <col min="14082" max="14082" width="18.6640625" style="64" bestFit="1" customWidth="1"/>
    <col min="14083" max="14083" width="10.44140625" style="64" bestFit="1" customWidth="1"/>
    <col min="14084" max="14084" width="9.5546875" style="64" bestFit="1" customWidth="1"/>
    <col min="14085" max="14085" width="9.109375" style="64" bestFit="1"/>
    <col min="14086" max="14086" width="9" style="64" bestFit="1" customWidth="1"/>
    <col min="14087" max="14087" width="12.6640625" style="64" customWidth="1"/>
    <col min="14088" max="14088" width="24.109375" style="64" bestFit="1" customWidth="1"/>
    <col min="14089" max="14089" width="18" style="64" customWidth="1"/>
    <col min="14090" max="14090" width="10.44140625" style="64" bestFit="1" customWidth="1"/>
    <col min="14091" max="14091" width="9.5546875" style="64" bestFit="1" customWidth="1"/>
    <col min="14092" max="14092" width="9.109375" style="64" bestFit="1"/>
    <col min="14093" max="14093" width="9" style="64" bestFit="1" customWidth="1"/>
    <col min="14094" max="14094" width="9.109375" style="64"/>
    <col min="14095" max="14095" width="24.109375" style="64" bestFit="1" customWidth="1"/>
    <col min="14096" max="14096" width="19.6640625" style="64" customWidth="1"/>
    <col min="14097" max="14101" width="9.109375" style="64"/>
    <col min="14102" max="14102" width="24.109375" style="64" bestFit="1" customWidth="1"/>
    <col min="14103" max="14103" width="17.6640625" style="64" customWidth="1"/>
    <col min="14104" max="14336" width="9.109375" style="64"/>
    <col min="14337" max="14337" width="24.109375" style="64" bestFit="1" customWidth="1"/>
    <col min="14338" max="14338" width="18.6640625" style="64" bestFit="1" customWidth="1"/>
    <col min="14339" max="14339" width="10.44140625" style="64" bestFit="1" customWidth="1"/>
    <col min="14340" max="14340" width="9.5546875" style="64" bestFit="1" customWidth="1"/>
    <col min="14341" max="14341" width="9.109375" style="64" bestFit="1"/>
    <col min="14342" max="14342" width="9" style="64" bestFit="1" customWidth="1"/>
    <col min="14343" max="14343" width="12.6640625" style="64" customWidth="1"/>
    <col min="14344" max="14344" width="24.109375" style="64" bestFit="1" customWidth="1"/>
    <col min="14345" max="14345" width="18" style="64" customWidth="1"/>
    <col min="14346" max="14346" width="10.44140625" style="64" bestFit="1" customWidth="1"/>
    <col min="14347" max="14347" width="9.5546875" style="64" bestFit="1" customWidth="1"/>
    <col min="14348" max="14348" width="9.109375" style="64" bestFit="1"/>
    <col min="14349" max="14349" width="9" style="64" bestFit="1" customWidth="1"/>
    <col min="14350" max="14350" width="9.109375" style="64"/>
    <col min="14351" max="14351" width="24.109375" style="64" bestFit="1" customWidth="1"/>
    <col min="14352" max="14352" width="19.6640625" style="64" customWidth="1"/>
    <col min="14353" max="14357" width="9.109375" style="64"/>
    <col min="14358" max="14358" width="24.109375" style="64" bestFit="1" customWidth="1"/>
    <col min="14359" max="14359" width="17.6640625" style="64" customWidth="1"/>
    <col min="14360" max="14592" width="9.109375" style="64"/>
    <col min="14593" max="14593" width="24.109375" style="64" bestFit="1" customWidth="1"/>
    <col min="14594" max="14594" width="18.6640625" style="64" bestFit="1" customWidth="1"/>
    <col min="14595" max="14595" width="10.44140625" style="64" bestFit="1" customWidth="1"/>
    <col min="14596" max="14596" width="9.5546875" style="64" bestFit="1" customWidth="1"/>
    <col min="14597" max="14597" width="9.109375" style="64" bestFit="1"/>
    <col min="14598" max="14598" width="9" style="64" bestFit="1" customWidth="1"/>
    <col min="14599" max="14599" width="12.6640625" style="64" customWidth="1"/>
    <col min="14600" max="14600" width="24.109375" style="64" bestFit="1" customWidth="1"/>
    <col min="14601" max="14601" width="18" style="64" customWidth="1"/>
    <col min="14602" max="14602" width="10.44140625" style="64" bestFit="1" customWidth="1"/>
    <col min="14603" max="14603" width="9.5546875" style="64" bestFit="1" customWidth="1"/>
    <col min="14604" max="14604" width="9.109375" style="64" bestFit="1"/>
    <col min="14605" max="14605" width="9" style="64" bestFit="1" customWidth="1"/>
    <col min="14606" max="14606" width="9.109375" style="64"/>
    <col min="14607" max="14607" width="24.109375" style="64" bestFit="1" customWidth="1"/>
    <col min="14608" max="14608" width="19.6640625" style="64" customWidth="1"/>
    <col min="14609" max="14613" width="9.109375" style="64"/>
    <col min="14614" max="14614" width="24.109375" style="64" bestFit="1" customWidth="1"/>
    <col min="14615" max="14615" width="17.6640625" style="64" customWidth="1"/>
    <col min="14616" max="14848" width="9.109375" style="64"/>
    <col min="14849" max="14849" width="24.109375" style="64" bestFit="1" customWidth="1"/>
    <col min="14850" max="14850" width="18.6640625" style="64" bestFit="1" customWidth="1"/>
    <col min="14851" max="14851" width="10.44140625" style="64" bestFit="1" customWidth="1"/>
    <col min="14852" max="14852" width="9.5546875" style="64" bestFit="1" customWidth="1"/>
    <col min="14853" max="14853" width="9.109375" style="64" bestFit="1"/>
    <col min="14854" max="14854" width="9" style="64" bestFit="1" customWidth="1"/>
    <col min="14855" max="14855" width="12.6640625" style="64" customWidth="1"/>
    <col min="14856" max="14856" width="24.109375" style="64" bestFit="1" customWidth="1"/>
    <col min="14857" max="14857" width="18" style="64" customWidth="1"/>
    <col min="14858" max="14858" width="10.44140625" style="64" bestFit="1" customWidth="1"/>
    <col min="14859" max="14859" width="9.5546875" style="64" bestFit="1" customWidth="1"/>
    <col min="14860" max="14860" width="9.109375" style="64" bestFit="1"/>
    <col min="14861" max="14861" width="9" style="64" bestFit="1" customWidth="1"/>
    <col min="14862" max="14862" width="9.109375" style="64"/>
    <col min="14863" max="14863" width="24.109375" style="64" bestFit="1" customWidth="1"/>
    <col min="14864" max="14864" width="19.6640625" style="64" customWidth="1"/>
    <col min="14865" max="14869" width="9.109375" style="64"/>
    <col min="14870" max="14870" width="24.109375" style="64" bestFit="1" customWidth="1"/>
    <col min="14871" max="14871" width="17.6640625" style="64" customWidth="1"/>
    <col min="14872" max="15104" width="9.109375" style="64"/>
    <col min="15105" max="15105" width="24.109375" style="64" bestFit="1" customWidth="1"/>
    <col min="15106" max="15106" width="18.6640625" style="64" bestFit="1" customWidth="1"/>
    <col min="15107" max="15107" width="10.44140625" style="64" bestFit="1" customWidth="1"/>
    <col min="15108" max="15108" width="9.5546875" style="64" bestFit="1" customWidth="1"/>
    <col min="15109" max="15109" width="9.109375" style="64" bestFit="1"/>
    <col min="15110" max="15110" width="9" style="64" bestFit="1" customWidth="1"/>
    <col min="15111" max="15111" width="12.6640625" style="64" customWidth="1"/>
    <col min="15112" max="15112" width="24.109375" style="64" bestFit="1" customWidth="1"/>
    <col min="15113" max="15113" width="18" style="64" customWidth="1"/>
    <col min="15114" max="15114" width="10.44140625" style="64" bestFit="1" customWidth="1"/>
    <col min="15115" max="15115" width="9.5546875" style="64" bestFit="1" customWidth="1"/>
    <col min="15116" max="15116" width="9.109375" style="64" bestFit="1"/>
    <col min="15117" max="15117" width="9" style="64" bestFit="1" customWidth="1"/>
    <col min="15118" max="15118" width="9.109375" style="64"/>
    <col min="15119" max="15119" width="24.109375" style="64" bestFit="1" customWidth="1"/>
    <col min="15120" max="15120" width="19.6640625" style="64" customWidth="1"/>
    <col min="15121" max="15125" width="9.109375" style="64"/>
    <col min="15126" max="15126" width="24.109375" style="64" bestFit="1" customWidth="1"/>
    <col min="15127" max="15127" width="17.6640625" style="64" customWidth="1"/>
    <col min="15128" max="15360" width="9.109375" style="64"/>
    <col min="15361" max="15361" width="24.109375" style="64" bestFit="1" customWidth="1"/>
    <col min="15362" max="15362" width="18.6640625" style="64" bestFit="1" customWidth="1"/>
    <col min="15363" max="15363" width="10.44140625" style="64" bestFit="1" customWidth="1"/>
    <col min="15364" max="15364" width="9.5546875" style="64" bestFit="1" customWidth="1"/>
    <col min="15365" max="15365" width="9.109375" style="64" bestFit="1"/>
    <col min="15366" max="15366" width="9" style="64" bestFit="1" customWidth="1"/>
    <col min="15367" max="15367" width="12.6640625" style="64" customWidth="1"/>
    <col min="15368" max="15368" width="24.109375" style="64" bestFit="1" customWidth="1"/>
    <col min="15369" max="15369" width="18" style="64" customWidth="1"/>
    <col min="15370" max="15370" width="10.44140625" style="64" bestFit="1" customWidth="1"/>
    <col min="15371" max="15371" width="9.5546875" style="64" bestFit="1" customWidth="1"/>
    <col min="15372" max="15372" width="9.109375" style="64" bestFit="1"/>
    <col min="15373" max="15373" width="9" style="64" bestFit="1" customWidth="1"/>
    <col min="15374" max="15374" width="9.109375" style="64"/>
    <col min="15375" max="15375" width="24.109375" style="64" bestFit="1" customWidth="1"/>
    <col min="15376" max="15376" width="19.6640625" style="64" customWidth="1"/>
    <col min="15377" max="15381" width="9.109375" style="64"/>
    <col min="15382" max="15382" width="24.109375" style="64" bestFit="1" customWidth="1"/>
    <col min="15383" max="15383" width="17.6640625" style="64" customWidth="1"/>
    <col min="15384" max="15616" width="9.109375" style="64"/>
    <col min="15617" max="15617" width="24.109375" style="64" bestFit="1" customWidth="1"/>
    <col min="15618" max="15618" width="18.6640625" style="64" bestFit="1" customWidth="1"/>
    <col min="15619" max="15619" width="10.44140625" style="64" bestFit="1" customWidth="1"/>
    <col min="15620" max="15620" width="9.5546875" style="64" bestFit="1" customWidth="1"/>
    <col min="15621" max="15621" width="9.109375" style="64" bestFit="1"/>
    <col min="15622" max="15622" width="9" style="64" bestFit="1" customWidth="1"/>
    <col min="15623" max="15623" width="12.6640625" style="64" customWidth="1"/>
    <col min="15624" max="15624" width="24.109375" style="64" bestFit="1" customWidth="1"/>
    <col min="15625" max="15625" width="18" style="64" customWidth="1"/>
    <col min="15626" max="15626" width="10.44140625" style="64" bestFit="1" customWidth="1"/>
    <col min="15627" max="15627" width="9.5546875" style="64" bestFit="1" customWidth="1"/>
    <col min="15628" max="15628" width="9.109375" style="64" bestFit="1"/>
    <col min="15629" max="15629" width="9" style="64" bestFit="1" customWidth="1"/>
    <col min="15630" max="15630" width="9.109375" style="64"/>
    <col min="15631" max="15631" width="24.109375" style="64" bestFit="1" customWidth="1"/>
    <col min="15632" max="15632" width="19.6640625" style="64" customWidth="1"/>
    <col min="15633" max="15637" width="9.109375" style="64"/>
    <col min="15638" max="15638" width="24.109375" style="64" bestFit="1" customWidth="1"/>
    <col min="15639" max="15639" width="17.6640625" style="64" customWidth="1"/>
    <col min="15640" max="15872" width="9.109375" style="64"/>
    <col min="15873" max="15873" width="24.109375" style="64" bestFit="1" customWidth="1"/>
    <col min="15874" max="15874" width="18.6640625" style="64" bestFit="1" customWidth="1"/>
    <col min="15875" max="15875" width="10.44140625" style="64" bestFit="1" customWidth="1"/>
    <col min="15876" max="15876" width="9.5546875" style="64" bestFit="1" customWidth="1"/>
    <col min="15877" max="15877" width="9.109375" style="64" bestFit="1"/>
    <col min="15878" max="15878" width="9" style="64" bestFit="1" customWidth="1"/>
    <col min="15879" max="15879" width="12.6640625" style="64" customWidth="1"/>
    <col min="15880" max="15880" width="24.109375" style="64" bestFit="1" customWidth="1"/>
    <col min="15881" max="15881" width="18" style="64" customWidth="1"/>
    <col min="15882" max="15882" width="10.44140625" style="64" bestFit="1" customWidth="1"/>
    <col min="15883" max="15883" width="9.5546875" style="64" bestFit="1" customWidth="1"/>
    <col min="15884" max="15884" width="9.109375" style="64" bestFit="1"/>
    <col min="15885" max="15885" width="9" style="64" bestFit="1" customWidth="1"/>
    <col min="15886" max="15886" width="9.109375" style="64"/>
    <col min="15887" max="15887" width="24.109375" style="64" bestFit="1" customWidth="1"/>
    <col min="15888" max="15888" width="19.6640625" style="64" customWidth="1"/>
    <col min="15889" max="15893" width="9.109375" style="64"/>
    <col min="15894" max="15894" width="24.109375" style="64" bestFit="1" customWidth="1"/>
    <col min="15895" max="15895" width="17.6640625" style="64" customWidth="1"/>
    <col min="15896" max="16128" width="9.109375" style="64"/>
    <col min="16129" max="16129" width="24.109375" style="64" bestFit="1" customWidth="1"/>
    <col min="16130" max="16130" width="18.6640625" style="64" bestFit="1" customWidth="1"/>
    <col min="16131" max="16131" width="10.44140625" style="64" bestFit="1" customWidth="1"/>
    <col min="16132" max="16132" width="9.5546875" style="64" bestFit="1" customWidth="1"/>
    <col min="16133" max="16133" width="9.109375" style="64" bestFit="1"/>
    <col min="16134" max="16134" width="9" style="64" bestFit="1" customWidth="1"/>
    <col min="16135" max="16135" width="12.6640625" style="64" customWidth="1"/>
    <col min="16136" max="16136" width="24.109375" style="64" bestFit="1" customWidth="1"/>
    <col min="16137" max="16137" width="18" style="64" customWidth="1"/>
    <col min="16138" max="16138" width="10.44140625" style="64" bestFit="1" customWidth="1"/>
    <col min="16139" max="16139" width="9.5546875" style="64" bestFit="1" customWidth="1"/>
    <col min="16140" max="16140" width="9.109375" style="64" bestFit="1"/>
    <col min="16141" max="16141" width="9" style="64" bestFit="1" customWidth="1"/>
    <col min="16142" max="16142" width="9.109375" style="64"/>
    <col min="16143" max="16143" width="24.109375" style="64" bestFit="1" customWidth="1"/>
    <col min="16144" max="16144" width="19.6640625" style="64" customWidth="1"/>
    <col min="16145" max="16149" width="9.109375" style="64"/>
    <col min="16150" max="16150" width="24.109375" style="64" bestFit="1" customWidth="1"/>
    <col min="16151" max="16151" width="17.6640625" style="64" customWidth="1"/>
    <col min="16152" max="16384" width="9.109375" style="64"/>
  </cols>
  <sheetData>
    <row r="1" spans="1:13">
      <c r="A1" s="63"/>
    </row>
    <row r="2" spans="1:13">
      <c r="A2" s="134" t="s">
        <v>44</v>
      </c>
      <c r="B2" s="135"/>
      <c r="C2" s="135"/>
      <c r="D2" s="135"/>
      <c r="E2" s="135"/>
      <c r="F2" s="136"/>
      <c r="H2" s="134" t="s">
        <v>45</v>
      </c>
      <c r="I2" s="135"/>
      <c r="J2" s="135"/>
      <c r="K2" s="135"/>
      <c r="L2" s="135"/>
      <c r="M2" s="136"/>
    </row>
    <row r="3" spans="1:13" ht="28.8">
      <c r="A3" s="65" t="s">
        <v>26</v>
      </c>
      <c r="B3" s="66" t="s">
        <v>46</v>
      </c>
      <c r="C3" s="66" t="s">
        <v>27</v>
      </c>
      <c r="D3" s="66" t="s">
        <v>28</v>
      </c>
      <c r="E3" s="66" t="s">
        <v>29</v>
      </c>
      <c r="F3" s="66" t="s">
        <v>30</v>
      </c>
      <c r="H3" s="65" t="s">
        <v>26</v>
      </c>
      <c r="I3" s="66" t="s">
        <v>46</v>
      </c>
      <c r="J3" s="66" t="s">
        <v>27</v>
      </c>
      <c r="K3" s="66" t="s">
        <v>28</v>
      </c>
      <c r="L3" s="66" t="s">
        <v>29</v>
      </c>
      <c r="M3" s="66" t="s">
        <v>30</v>
      </c>
    </row>
    <row r="4" spans="1:13" ht="14.4" hidden="1">
      <c r="A4" s="67" t="s">
        <v>31</v>
      </c>
      <c r="B4" s="68">
        <v>1521.28</v>
      </c>
      <c r="C4" s="69"/>
      <c r="D4" s="69"/>
      <c r="E4" s="69"/>
      <c r="F4" s="70"/>
      <c r="H4" s="67" t="s">
        <v>31</v>
      </c>
      <c r="I4" s="68">
        <v>1521.28</v>
      </c>
      <c r="J4" s="69"/>
      <c r="K4" s="69"/>
      <c r="L4" s="69"/>
      <c r="M4" s="70"/>
    </row>
    <row r="5" spans="1:13" ht="14.4" hidden="1">
      <c r="A5" s="71">
        <v>43617</v>
      </c>
      <c r="B5" s="72">
        <v>1521.28</v>
      </c>
      <c r="C5" s="73">
        <f>B5-$B$4</f>
        <v>0</v>
      </c>
      <c r="D5" s="74">
        <f>C5/$B$4</f>
        <v>0</v>
      </c>
      <c r="E5" s="75">
        <v>0.3</v>
      </c>
      <c r="F5" s="75">
        <f>E5*D5</f>
        <v>0</v>
      </c>
      <c r="H5" s="71">
        <v>43617</v>
      </c>
      <c r="I5" s="72">
        <v>1521.28</v>
      </c>
      <c r="J5" s="73">
        <f>I5-$I$4</f>
        <v>0</v>
      </c>
      <c r="K5" s="74">
        <f>J5/$I$4</f>
        <v>0</v>
      </c>
      <c r="L5" s="75">
        <v>0.4</v>
      </c>
      <c r="M5" s="75">
        <f>L5*K5</f>
        <v>0</v>
      </c>
    </row>
    <row r="6" spans="1:13" ht="14.4" hidden="1">
      <c r="A6" s="71">
        <v>43647</v>
      </c>
      <c r="B6" s="72">
        <v>1446.5</v>
      </c>
      <c r="C6" s="73">
        <f>B6-$B$4</f>
        <v>-74.779999999999973</v>
      </c>
      <c r="D6" s="74">
        <f t="shared" ref="D6:D17" si="0">C6/$B$4</f>
        <v>-4.9155973916701706E-2</v>
      </c>
      <c r="E6" s="75">
        <v>0.3</v>
      </c>
      <c r="F6" s="75">
        <f t="shared" ref="F6:F17" si="1">E6*D6</f>
        <v>-1.4746792175010511E-2</v>
      </c>
      <c r="H6" s="71">
        <v>43647</v>
      </c>
      <c r="I6" s="72">
        <v>1446.5</v>
      </c>
      <c r="J6" s="73">
        <f t="shared" ref="J6:J17" si="2">I6-$I$4</f>
        <v>-74.779999999999973</v>
      </c>
      <c r="K6" s="74">
        <f t="shared" ref="K6:K17" si="3">J6/$I$4</f>
        <v>-4.9155973916701706E-2</v>
      </c>
      <c r="L6" s="75">
        <v>0.4</v>
      </c>
      <c r="M6" s="75">
        <f>L6*K6</f>
        <v>-1.9662389566680684E-2</v>
      </c>
    </row>
    <row r="7" spans="1:13" ht="14.4" hidden="1">
      <c r="A7" s="71">
        <v>43678</v>
      </c>
      <c r="B7" s="76">
        <v>1433.21</v>
      </c>
      <c r="C7" s="73">
        <f t="shared" ref="C7:C17" si="4">B7-$B$4</f>
        <v>-88.069999999999936</v>
      </c>
      <c r="D7" s="74">
        <f t="shared" si="0"/>
        <v>-5.7892038283550655E-2</v>
      </c>
      <c r="E7" s="75">
        <v>0.3</v>
      </c>
      <c r="F7" s="75">
        <f t="shared" si="1"/>
        <v>-1.7367611485065194E-2</v>
      </c>
      <c r="H7" s="71">
        <v>43678</v>
      </c>
      <c r="I7" s="76">
        <v>1433.21</v>
      </c>
      <c r="J7" s="73">
        <f t="shared" si="2"/>
        <v>-88.069999999999936</v>
      </c>
      <c r="K7" s="74">
        <f t="shared" si="3"/>
        <v>-5.7892038283550655E-2</v>
      </c>
      <c r="L7" s="75">
        <v>0.4</v>
      </c>
      <c r="M7" s="75">
        <f t="shared" ref="M7:M17" si="5">L7*K7</f>
        <v>-2.3156815313420263E-2</v>
      </c>
    </row>
    <row r="8" spans="1:13" ht="14.4" hidden="1">
      <c r="A8" s="71">
        <v>43709</v>
      </c>
      <c r="B8" s="76">
        <v>1459.21</v>
      </c>
      <c r="C8" s="73">
        <f t="shared" si="4"/>
        <v>-62.069999999999936</v>
      </c>
      <c r="D8" s="74">
        <f t="shared" si="0"/>
        <v>-4.0801167437946949E-2</v>
      </c>
      <c r="E8" s="75">
        <v>0.3</v>
      </c>
      <c r="F8" s="75">
        <f t="shared" si="1"/>
        <v>-1.2240350231384084E-2</v>
      </c>
      <c r="H8" s="71">
        <v>43709</v>
      </c>
      <c r="I8" s="76">
        <v>1459.21</v>
      </c>
      <c r="J8" s="73">
        <f t="shared" si="2"/>
        <v>-62.069999999999936</v>
      </c>
      <c r="K8" s="74">
        <f t="shared" si="3"/>
        <v>-4.0801167437946949E-2</v>
      </c>
      <c r="L8" s="75">
        <v>0.4</v>
      </c>
      <c r="M8" s="75">
        <f t="shared" si="5"/>
        <v>-1.632046697517878E-2</v>
      </c>
    </row>
    <row r="9" spans="1:13" ht="14.4" hidden="1">
      <c r="A9" s="71">
        <v>43739</v>
      </c>
      <c r="B9" s="76">
        <v>1484.21</v>
      </c>
      <c r="C9" s="73">
        <f t="shared" si="4"/>
        <v>-37.069999999999936</v>
      </c>
      <c r="D9" s="74">
        <f t="shared" si="0"/>
        <v>-2.4367637778712623E-2</v>
      </c>
      <c r="E9" s="75">
        <v>0.3</v>
      </c>
      <c r="F9" s="75">
        <f t="shared" si="1"/>
        <v>-7.3102913336137868E-3</v>
      </c>
      <c r="H9" s="71">
        <v>43739</v>
      </c>
      <c r="I9" s="76">
        <v>1484.21</v>
      </c>
      <c r="J9" s="73">
        <f t="shared" si="2"/>
        <v>-37.069999999999936</v>
      </c>
      <c r="K9" s="74">
        <f t="shared" si="3"/>
        <v>-2.4367637778712623E-2</v>
      </c>
      <c r="L9" s="75">
        <v>0.4</v>
      </c>
      <c r="M9" s="75">
        <f t="shared" si="5"/>
        <v>-9.7470551114850496E-3</v>
      </c>
    </row>
    <row r="10" spans="1:13" ht="14.4" hidden="1">
      <c r="A10" s="71">
        <v>43770</v>
      </c>
      <c r="B10" s="76">
        <v>1468.21</v>
      </c>
      <c r="C10" s="73">
        <f t="shared" si="4"/>
        <v>-53.069999999999936</v>
      </c>
      <c r="D10" s="74">
        <f t="shared" si="0"/>
        <v>-3.488509676062259E-2</v>
      </c>
      <c r="E10" s="75">
        <v>0.3</v>
      </c>
      <c r="F10" s="75">
        <f t="shared" si="1"/>
        <v>-1.0465529028186777E-2</v>
      </c>
      <c r="H10" s="71">
        <v>43770</v>
      </c>
      <c r="I10" s="76">
        <f>B10</f>
        <v>1468.21</v>
      </c>
      <c r="J10" s="73">
        <f t="shared" si="2"/>
        <v>-53.069999999999936</v>
      </c>
      <c r="K10" s="74">
        <f t="shared" si="3"/>
        <v>-3.488509676062259E-2</v>
      </c>
      <c r="L10" s="75">
        <v>0.4</v>
      </c>
      <c r="M10" s="75">
        <f t="shared" si="5"/>
        <v>-1.3954038704249036E-2</v>
      </c>
    </row>
    <row r="11" spans="1:13" ht="14.4" hidden="1">
      <c r="A11" s="71">
        <v>43800</v>
      </c>
      <c r="B11" s="76">
        <v>1453.26</v>
      </c>
      <c r="C11" s="73">
        <f t="shared" si="4"/>
        <v>-68.019999999999982</v>
      </c>
      <c r="D11" s="74">
        <f t="shared" si="0"/>
        <v>-4.4712347496844752E-2</v>
      </c>
      <c r="E11" s="75">
        <v>0.3</v>
      </c>
      <c r="F11" s="75">
        <f t="shared" si="1"/>
        <v>-1.3413704249053426E-2</v>
      </c>
      <c r="H11" s="71">
        <v>43800</v>
      </c>
      <c r="I11" s="76">
        <f t="shared" ref="I11:I14" si="6">B11</f>
        <v>1453.26</v>
      </c>
      <c r="J11" s="73">
        <f t="shared" si="2"/>
        <v>-68.019999999999982</v>
      </c>
      <c r="K11" s="74">
        <f t="shared" si="3"/>
        <v>-4.4712347496844752E-2</v>
      </c>
      <c r="L11" s="75">
        <v>0.4</v>
      </c>
      <c r="M11" s="75">
        <f t="shared" si="5"/>
        <v>-1.7884938998737901E-2</v>
      </c>
    </row>
    <row r="12" spans="1:13" ht="14.4" hidden="1">
      <c r="A12" s="71">
        <v>43831</v>
      </c>
      <c r="B12" s="76">
        <v>1462.26</v>
      </c>
      <c r="C12" s="73">
        <f t="shared" si="4"/>
        <v>-59.019999999999982</v>
      </c>
      <c r="D12" s="74">
        <f t="shared" si="0"/>
        <v>-3.8796276819520394E-2</v>
      </c>
      <c r="E12" s="75">
        <v>0.3</v>
      </c>
      <c r="F12" s="75">
        <f t="shared" si="1"/>
        <v>-1.1638883045856118E-2</v>
      </c>
      <c r="H12" s="71">
        <v>43831</v>
      </c>
      <c r="I12" s="76">
        <f t="shared" si="6"/>
        <v>1462.26</v>
      </c>
      <c r="J12" s="73">
        <f t="shared" si="2"/>
        <v>-59.019999999999982</v>
      </c>
      <c r="K12" s="74">
        <f t="shared" si="3"/>
        <v>-3.8796276819520394E-2</v>
      </c>
      <c r="L12" s="75">
        <v>0.4</v>
      </c>
      <c r="M12" s="75">
        <f t="shared" si="5"/>
        <v>-1.5518510727808158E-2</v>
      </c>
    </row>
    <row r="13" spans="1:13" ht="14.4" hidden="1">
      <c r="A13" s="71">
        <v>43862</v>
      </c>
      <c r="B13" s="76">
        <v>1457.26</v>
      </c>
      <c r="C13" s="73">
        <f t="shared" si="4"/>
        <v>-64.019999999999982</v>
      </c>
      <c r="D13" s="74">
        <f t="shared" si="0"/>
        <v>-4.2082982751367258E-2</v>
      </c>
      <c r="E13" s="75">
        <v>0.3</v>
      </c>
      <c r="F13" s="75">
        <f t="shared" si="1"/>
        <v>-1.2624894825410177E-2</v>
      </c>
      <c r="H13" s="71">
        <v>43862</v>
      </c>
      <c r="I13" s="76">
        <f t="shared" si="6"/>
        <v>1457.26</v>
      </c>
      <c r="J13" s="73">
        <f t="shared" si="2"/>
        <v>-64.019999999999982</v>
      </c>
      <c r="K13" s="74">
        <f t="shared" si="3"/>
        <v>-4.2082982751367258E-2</v>
      </c>
      <c r="L13" s="75">
        <v>0.4</v>
      </c>
      <c r="M13" s="75">
        <f t="shared" si="5"/>
        <v>-1.6833193100546904E-2</v>
      </c>
    </row>
    <row r="14" spans="1:13" ht="14.4" hidden="1">
      <c r="A14" s="71">
        <v>43891</v>
      </c>
      <c r="B14" s="76">
        <v>1403.26</v>
      </c>
      <c r="C14" s="73">
        <f t="shared" si="4"/>
        <v>-118.01999999999998</v>
      </c>
      <c r="D14" s="74">
        <f t="shared" si="0"/>
        <v>-7.7579406815313404E-2</v>
      </c>
      <c r="E14" s="75">
        <v>0.3</v>
      </c>
      <c r="F14" s="75">
        <f t="shared" si="1"/>
        <v>-2.3273822044594019E-2</v>
      </c>
      <c r="H14" s="71">
        <v>43891</v>
      </c>
      <c r="I14" s="76">
        <f t="shared" si="6"/>
        <v>1403.26</v>
      </c>
      <c r="J14" s="73">
        <f t="shared" si="2"/>
        <v>-118.01999999999998</v>
      </c>
      <c r="K14" s="74">
        <f t="shared" si="3"/>
        <v>-7.7579406815313404E-2</v>
      </c>
      <c r="L14" s="75">
        <v>0.4</v>
      </c>
      <c r="M14" s="75">
        <f t="shared" si="5"/>
        <v>-3.1031762726125362E-2</v>
      </c>
    </row>
    <row r="15" spans="1:13" ht="14.4" hidden="1">
      <c r="A15" s="71">
        <v>43922</v>
      </c>
      <c r="B15" s="76">
        <f>'Fuel prices'!AO$17</f>
        <v>1269.56</v>
      </c>
      <c r="C15" s="73">
        <f t="shared" si="4"/>
        <v>-251.72000000000003</v>
      </c>
      <c r="D15" s="74">
        <f t="shared" si="0"/>
        <v>-0.16546592343289862</v>
      </c>
      <c r="E15" s="75">
        <v>0.3</v>
      </c>
      <c r="F15" s="75">
        <f t="shared" si="1"/>
        <v>-4.9639777029869582E-2</v>
      </c>
      <c r="H15" s="71">
        <v>43922</v>
      </c>
      <c r="I15" s="76">
        <f>B15</f>
        <v>1269.56</v>
      </c>
      <c r="J15" s="73">
        <f t="shared" si="2"/>
        <v>-251.72000000000003</v>
      </c>
      <c r="K15" s="74">
        <f t="shared" si="3"/>
        <v>-0.16546592343289862</v>
      </c>
      <c r="L15" s="75">
        <v>0.4</v>
      </c>
      <c r="M15" s="75">
        <f t="shared" si="5"/>
        <v>-6.6186369373159457E-2</v>
      </c>
    </row>
    <row r="16" spans="1:13" ht="14.4" hidden="1">
      <c r="A16" s="71">
        <v>43952</v>
      </c>
      <c r="B16" s="76">
        <f>'Fuel prices'!AP$17</f>
        <v>1108.56</v>
      </c>
      <c r="C16" s="73">
        <f t="shared" si="4"/>
        <v>-412.72</v>
      </c>
      <c r="D16" s="74">
        <f t="shared" si="0"/>
        <v>-0.27129785443836774</v>
      </c>
      <c r="E16" s="75">
        <v>0.3</v>
      </c>
      <c r="F16" s="75">
        <f t="shared" si="1"/>
        <v>-8.1389356331510315E-2</v>
      </c>
      <c r="H16" s="71">
        <v>43952</v>
      </c>
      <c r="I16" s="76">
        <f t="shared" ref="I16:I27" si="7">B16</f>
        <v>1108.56</v>
      </c>
      <c r="J16" s="73">
        <f t="shared" si="2"/>
        <v>-412.72</v>
      </c>
      <c r="K16" s="74">
        <f t="shared" si="3"/>
        <v>-0.27129785443836774</v>
      </c>
      <c r="L16" s="75">
        <v>0.4</v>
      </c>
      <c r="M16" s="75">
        <f t="shared" si="5"/>
        <v>-0.10851914177534711</v>
      </c>
    </row>
    <row r="17" spans="1:13" ht="14.4" hidden="1">
      <c r="A17" s="71">
        <v>43983</v>
      </c>
      <c r="B17" s="76">
        <f>'Fuel prices'!AQ$17</f>
        <v>1130.56</v>
      </c>
      <c r="C17" s="73">
        <f t="shared" si="4"/>
        <v>-390.72</v>
      </c>
      <c r="D17" s="74">
        <f t="shared" si="0"/>
        <v>-0.25683634833824148</v>
      </c>
      <c r="E17" s="75">
        <v>0.3</v>
      </c>
      <c r="F17" s="75">
        <f t="shared" si="1"/>
        <v>-7.7050904501472436E-2</v>
      </c>
      <c r="H17" s="71">
        <v>43983</v>
      </c>
      <c r="I17" s="76">
        <f t="shared" si="7"/>
        <v>1130.56</v>
      </c>
      <c r="J17" s="73">
        <f t="shared" si="2"/>
        <v>-390.72</v>
      </c>
      <c r="K17" s="74">
        <f t="shared" si="3"/>
        <v>-0.25683634833824148</v>
      </c>
      <c r="L17" s="75">
        <v>0.4</v>
      </c>
      <c r="M17" s="75">
        <f t="shared" si="5"/>
        <v>-0.1027345393352966</v>
      </c>
    </row>
    <row r="18" spans="1:13" ht="14.4" hidden="1">
      <c r="A18" s="71">
        <v>44013</v>
      </c>
      <c r="B18" s="76">
        <f>'Fuel prices'!AR$17</f>
        <v>1303.56</v>
      </c>
      <c r="C18" s="73">
        <f t="shared" ref="C18:C27" si="8">B18-$B$4</f>
        <v>-217.72000000000003</v>
      </c>
      <c r="D18" s="74">
        <f t="shared" ref="D18:D27" si="9">C18/$B$4</f>
        <v>-0.14311632309633995</v>
      </c>
      <c r="E18" s="75">
        <v>0.3</v>
      </c>
      <c r="F18" s="75">
        <f t="shared" ref="F18:F27" si="10">E18*D18</f>
        <v>-4.2934896928901983E-2</v>
      </c>
      <c r="H18" s="71">
        <v>44013</v>
      </c>
      <c r="I18" s="76">
        <f t="shared" si="7"/>
        <v>1303.56</v>
      </c>
      <c r="J18" s="73">
        <f t="shared" ref="J18:J27" si="11">I18-$I$4</f>
        <v>-217.72000000000003</v>
      </c>
      <c r="K18" s="74">
        <f t="shared" ref="K18:K27" si="12">J18/$I$4</f>
        <v>-0.14311632309633995</v>
      </c>
      <c r="L18" s="75">
        <v>0.4</v>
      </c>
      <c r="M18" s="75">
        <f t="shared" ref="M18:M27" si="13">L18*K18</f>
        <v>-5.7246529238535987E-2</v>
      </c>
    </row>
    <row r="19" spans="1:13" ht="14.4" hidden="1">
      <c r="A19" s="71">
        <v>44044</v>
      </c>
      <c r="B19" s="76">
        <f>'Fuel prices'!AS$17</f>
        <v>1348.56</v>
      </c>
      <c r="C19" s="73">
        <f t="shared" si="8"/>
        <v>-172.72000000000003</v>
      </c>
      <c r="D19" s="74">
        <f t="shared" si="9"/>
        <v>-0.11353596970971815</v>
      </c>
      <c r="E19" s="75">
        <v>0.3</v>
      </c>
      <c r="F19" s="75">
        <f t="shared" si="10"/>
        <v>-3.4060790912915445E-2</v>
      </c>
      <c r="H19" s="71">
        <v>44044</v>
      </c>
      <c r="I19" s="76">
        <f t="shared" si="7"/>
        <v>1348.56</v>
      </c>
      <c r="J19" s="73">
        <f t="shared" si="11"/>
        <v>-172.72000000000003</v>
      </c>
      <c r="K19" s="74">
        <f t="shared" si="12"/>
        <v>-0.11353596970971815</v>
      </c>
      <c r="L19" s="75">
        <v>0.4</v>
      </c>
      <c r="M19" s="75">
        <f t="shared" si="13"/>
        <v>-4.5414387883887262E-2</v>
      </c>
    </row>
    <row r="20" spans="1:13" ht="14.4" hidden="1">
      <c r="A20" s="71">
        <v>44075</v>
      </c>
      <c r="B20" s="76">
        <f>'Fuel prices'!AT$17</f>
        <v>1327.56</v>
      </c>
      <c r="C20" s="73">
        <f t="shared" si="8"/>
        <v>-193.72000000000003</v>
      </c>
      <c r="D20" s="74">
        <f t="shared" si="9"/>
        <v>-0.12734013462347499</v>
      </c>
      <c r="E20" s="75">
        <v>0.3</v>
      </c>
      <c r="F20" s="75">
        <f t="shared" si="10"/>
        <v>-3.8202040387042495E-2</v>
      </c>
      <c r="H20" s="71">
        <v>44075</v>
      </c>
      <c r="I20" s="76">
        <f t="shared" si="7"/>
        <v>1327.56</v>
      </c>
      <c r="J20" s="73">
        <f t="shared" si="11"/>
        <v>-193.72000000000003</v>
      </c>
      <c r="K20" s="74">
        <f t="shared" si="12"/>
        <v>-0.12734013462347499</v>
      </c>
      <c r="L20" s="75">
        <v>0.4</v>
      </c>
      <c r="M20" s="75">
        <f t="shared" si="13"/>
        <v>-5.0936053849389998E-2</v>
      </c>
    </row>
    <row r="21" spans="1:13" ht="14.4" hidden="1">
      <c r="A21" s="71">
        <v>44105</v>
      </c>
      <c r="B21" s="76">
        <f>'Fuel prices'!AU$17</f>
        <v>1237.56</v>
      </c>
      <c r="C21" s="73">
        <f t="shared" si="8"/>
        <v>-283.72000000000003</v>
      </c>
      <c r="D21" s="74">
        <f t="shared" si="9"/>
        <v>-0.18650084139671858</v>
      </c>
      <c r="E21" s="75">
        <v>0.3</v>
      </c>
      <c r="F21" s="75">
        <f t="shared" si="10"/>
        <v>-5.5950252419015571E-2</v>
      </c>
      <c r="H21" s="71">
        <v>44105</v>
      </c>
      <c r="I21" s="76">
        <f t="shared" si="7"/>
        <v>1237.56</v>
      </c>
      <c r="J21" s="73">
        <f t="shared" si="11"/>
        <v>-283.72000000000003</v>
      </c>
      <c r="K21" s="74">
        <f t="shared" si="12"/>
        <v>-0.18650084139671858</v>
      </c>
      <c r="L21" s="75">
        <v>0.4</v>
      </c>
      <c r="M21" s="75">
        <f t="shared" si="13"/>
        <v>-7.4600336558687433E-2</v>
      </c>
    </row>
    <row r="22" spans="1:13" ht="14.4" hidden="1">
      <c r="A22" s="71">
        <v>44136</v>
      </c>
      <c r="B22" s="76">
        <f>'Fuel prices'!AV$17</f>
        <v>1225.56</v>
      </c>
      <c r="C22" s="73">
        <f t="shared" si="8"/>
        <v>-295.72000000000003</v>
      </c>
      <c r="D22" s="74">
        <f t="shared" si="9"/>
        <v>-0.19438893563315104</v>
      </c>
      <c r="E22" s="75">
        <v>0.3</v>
      </c>
      <c r="F22" s="75">
        <f t="shared" si="10"/>
        <v>-5.8316680689945312E-2</v>
      </c>
      <c r="H22" s="71">
        <v>44136</v>
      </c>
      <c r="I22" s="76">
        <f t="shared" si="7"/>
        <v>1225.56</v>
      </c>
      <c r="J22" s="73">
        <f t="shared" si="11"/>
        <v>-295.72000000000003</v>
      </c>
      <c r="K22" s="74">
        <f t="shared" si="12"/>
        <v>-0.19438893563315104</v>
      </c>
      <c r="L22" s="75">
        <v>0.4</v>
      </c>
      <c r="M22" s="75">
        <f t="shared" si="13"/>
        <v>-7.775557425326042E-2</v>
      </c>
    </row>
    <row r="23" spans="1:13" ht="14.4" hidden="1">
      <c r="A23" s="71">
        <v>44166</v>
      </c>
      <c r="B23" s="76">
        <f>'Fuel prices'!AW$17</f>
        <v>1245.42</v>
      </c>
      <c r="C23" s="73">
        <f t="shared" si="8"/>
        <v>-275.8599999999999</v>
      </c>
      <c r="D23" s="74">
        <f t="shared" si="9"/>
        <v>-0.18133413967185522</v>
      </c>
      <c r="E23" s="75">
        <v>0.3</v>
      </c>
      <c r="F23" s="75">
        <f t="shared" si="10"/>
        <v>-5.4400241901556561E-2</v>
      </c>
      <c r="H23" s="71">
        <v>44166</v>
      </c>
      <c r="I23" s="76">
        <f t="shared" si="7"/>
        <v>1245.42</v>
      </c>
      <c r="J23" s="73">
        <f t="shared" si="11"/>
        <v>-275.8599999999999</v>
      </c>
      <c r="K23" s="74">
        <f t="shared" si="12"/>
        <v>-0.18133413967185522</v>
      </c>
      <c r="L23" s="75">
        <v>0.4</v>
      </c>
      <c r="M23" s="75">
        <f t="shared" si="13"/>
        <v>-7.2533655868742095E-2</v>
      </c>
    </row>
    <row r="24" spans="1:13" ht="14.4" hidden="1">
      <c r="A24" s="71">
        <v>44197</v>
      </c>
      <c r="B24" s="76">
        <f>'Fuel prices'!AX$17</f>
        <v>1300.42</v>
      </c>
      <c r="C24" s="73">
        <f t="shared" si="8"/>
        <v>-220.8599999999999</v>
      </c>
      <c r="D24" s="74">
        <f t="shared" si="9"/>
        <v>-0.14518037442153969</v>
      </c>
      <c r="E24" s="75">
        <v>0.3</v>
      </c>
      <c r="F24" s="75">
        <f t="shared" si="10"/>
        <v>-4.3554112326461905E-2</v>
      </c>
      <c r="H24" s="71">
        <v>44197</v>
      </c>
      <c r="I24" s="76">
        <f t="shared" si="7"/>
        <v>1300.42</v>
      </c>
      <c r="J24" s="73">
        <f t="shared" si="11"/>
        <v>-220.8599999999999</v>
      </c>
      <c r="K24" s="74">
        <f t="shared" si="12"/>
        <v>-0.14518037442153969</v>
      </c>
      <c r="L24" s="75">
        <v>0.4</v>
      </c>
      <c r="M24" s="75">
        <f t="shared" si="13"/>
        <v>-5.8072149768615883E-2</v>
      </c>
    </row>
    <row r="25" spans="1:13" ht="14.4" hidden="1">
      <c r="A25" s="71">
        <v>44228</v>
      </c>
      <c r="B25" s="76">
        <f>'Fuel prices'!AY$17</f>
        <v>1358.42</v>
      </c>
      <c r="C25" s="73">
        <f t="shared" si="8"/>
        <v>-162.8599999999999</v>
      </c>
      <c r="D25" s="74">
        <f t="shared" si="9"/>
        <v>-0.10705458561211605</v>
      </c>
      <c r="E25" s="75">
        <v>0.3</v>
      </c>
      <c r="F25" s="75">
        <f t="shared" si="10"/>
        <v>-3.2116375683634811E-2</v>
      </c>
      <c r="H25" s="71">
        <v>44228</v>
      </c>
      <c r="I25" s="76">
        <f t="shared" si="7"/>
        <v>1358.42</v>
      </c>
      <c r="J25" s="73">
        <f t="shared" si="11"/>
        <v>-162.8599999999999</v>
      </c>
      <c r="K25" s="74">
        <f t="shared" si="12"/>
        <v>-0.10705458561211605</v>
      </c>
      <c r="L25" s="75">
        <v>0.4</v>
      </c>
      <c r="M25" s="75">
        <f t="shared" si="13"/>
        <v>-4.2821834244846424E-2</v>
      </c>
    </row>
    <row r="26" spans="1:13" ht="14.4" hidden="1">
      <c r="A26" s="71">
        <v>44256</v>
      </c>
      <c r="B26" s="76">
        <f>'Fuel prices'!AZ$17</f>
        <v>1412.42</v>
      </c>
      <c r="C26" s="73">
        <f t="shared" si="8"/>
        <v>-108.8599999999999</v>
      </c>
      <c r="D26" s="74">
        <f t="shared" si="9"/>
        <v>-7.1558161548169893E-2</v>
      </c>
      <c r="E26" s="75">
        <v>0.3</v>
      </c>
      <c r="F26" s="75">
        <f t="shared" si="10"/>
        <v>-2.1467448464450967E-2</v>
      </c>
      <c r="H26" s="71">
        <v>44256</v>
      </c>
      <c r="I26" s="76">
        <f t="shared" si="7"/>
        <v>1412.42</v>
      </c>
      <c r="J26" s="73">
        <f t="shared" si="11"/>
        <v>-108.8599999999999</v>
      </c>
      <c r="K26" s="74">
        <f t="shared" si="12"/>
        <v>-7.1558161548169893E-2</v>
      </c>
      <c r="L26" s="75">
        <v>0.4</v>
      </c>
      <c r="M26" s="75">
        <f t="shared" si="13"/>
        <v>-2.8623264619267959E-2</v>
      </c>
    </row>
    <row r="27" spans="1:13" ht="14.4">
      <c r="A27" s="71">
        <v>44287</v>
      </c>
      <c r="B27" s="76">
        <f>'Fuel prices'!BA$17</f>
        <v>1477.62</v>
      </c>
      <c r="C27" s="73">
        <f t="shared" si="8"/>
        <v>-43.660000000000082</v>
      </c>
      <c r="D27" s="74">
        <f t="shared" si="9"/>
        <v>-2.8699516196886887E-2</v>
      </c>
      <c r="E27" s="75">
        <v>0.3</v>
      </c>
      <c r="F27" s="75">
        <f t="shared" si="10"/>
        <v>-8.6098548590660649E-3</v>
      </c>
      <c r="H27" s="71">
        <v>44287</v>
      </c>
      <c r="I27" s="76">
        <f t="shared" si="7"/>
        <v>1477.62</v>
      </c>
      <c r="J27" s="73">
        <f t="shared" si="11"/>
        <v>-43.660000000000082</v>
      </c>
      <c r="K27" s="74">
        <f t="shared" si="12"/>
        <v>-2.8699516196886887E-2</v>
      </c>
      <c r="L27" s="75">
        <v>0.4</v>
      </c>
      <c r="M27" s="75">
        <f t="shared" si="13"/>
        <v>-1.1479806478754755E-2</v>
      </c>
    </row>
    <row r="28" spans="1:13" ht="14.4">
      <c r="A28" s="71">
        <v>44317</v>
      </c>
      <c r="B28" s="76">
        <f>'Fuel prices'!BB$17</f>
        <v>1446.62</v>
      </c>
      <c r="C28" s="73">
        <f t="shared" ref="C28" si="14">B28-$B$4</f>
        <v>-74.660000000000082</v>
      </c>
      <c r="D28" s="74">
        <f t="shared" ref="D28" si="15">C28/$B$4</f>
        <v>-4.9077092974337454E-2</v>
      </c>
      <c r="E28" s="75">
        <v>0.3</v>
      </c>
      <c r="F28" s="75">
        <f t="shared" ref="F28" si="16">E28*D28</f>
        <v>-1.4723127892301235E-2</v>
      </c>
      <c r="H28" s="71">
        <v>44317</v>
      </c>
      <c r="I28" s="76">
        <f t="shared" ref="I28" si="17">B28</f>
        <v>1446.62</v>
      </c>
      <c r="J28" s="73">
        <f t="shared" ref="J28" si="18">I28-$I$4</f>
        <v>-74.660000000000082</v>
      </c>
      <c r="K28" s="74">
        <f t="shared" ref="K28" si="19">J28/$I$4</f>
        <v>-4.9077092974337454E-2</v>
      </c>
      <c r="L28" s="75">
        <v>0.4</v>
      </c>
      <c r="M28" s="75">
        <f t="shared" ref="M28" si="20">L28*K28</f>
        <v>-1.9630837189734983E-2</v>
      </c>
    </row>
    <row r="29" spans="1:13" ht="14.4">
      <c r="A29" s="71">
        <v>44348</v>
      </c>
      <c r="B29" s="76">
        <f>'Fuel prices'!BC17</f>
        <v>1466.62</v>
      </c>
      <c r="C29" s="73">
        <f t="shared" ref="C29" si="21">B29-$B$4</f>
        <v>-54.660000000000082</v>
      </c>
      <c r="D29" s="74">
        <f t="shared" ref="D29" si="22">C29/$B$4</f>
        <v>-3.5930269246949989E-2</v>
      </c>
      <c r="E29" s="75">
        <v>0.3</v>
      </c>
      <c r="F29" s="75">
        <f t="shared" ref="F29" si="23">E29*D29</f>
        <v>-1.0779080774084996E-2</v>
      </c>
      <c r="H29" s="71">
        <v>44348</v>
      </c>
      <c r="I29" s="76">
        <f t="shared" ref="I29" si="24">B29</f>
        <v>1466.62</v>
      </c>
      <c r="J29" s="73">
        <f t="shared" ref="J29" si="25">I29-$I$4</f>
        <v>-54.660000000000082</v>
      </c>
      <c r="K29" s="74">
        <f t="shared" ref="K29" si="26">J29/$I$4</f>
        <v>-3.5930269246949989E-2</v>
      </c>
      <c r="L29" s="75">
        <v>0.4</v>
      </c>
      <c r="M29" s="75">
        <f t="shared" ref="M29" si="27">L29*K29</f>
        <v>-1.4372107698779996E-2</v>
      </c>
    </row>
    <row r="30" spans="1:13" ht="14.4">
      <c r="A30" s="71">
        <v>44378</v>
      </c>
      <c r="B30" s="76">
        <f>'Fuel prices'!BD17</f>
        <v>1508.62</v>
      </c>
      <c r="C30" s="73">
        <f t="shared" ref="C30" si="28">B30-$B$4</f>
        <v>-12.660000000000082</v>
      </c>
      <c r="D30" s="74">
        <f t="shared" ref="D30" si="29">C30/$B$4</f>
        <v>-8.3219394194363177E-3</v>
      </c>
      <c r="E30" s="75">
        <v>0.3</v>
      </c>
      <c r="F30" s="75">
        <f t="shared" ref="F30" si="30">E30*D30</f>
        <v>-2.4965818258308953E-3</v>
      </c>
      <c r="H30" s="71">
        <v>44378</v>
      </c>
      <c r="I30" s="76">
        <f t="shared" ref="I30" si="31">B30</f>
        <v>1508.62</v>
      </c>
      <c r="J30" s="73">
        <f t="shared" ref="J30" si="32">I30-$I$4</f>
        <v>-12.660000000000082</v>
      </c>
      <c r="K30" s="74">
        <f t="shared" ref="K30" si="33">J30/$I$4</f>
        <v>-8.3219394194363177E-3</v>
      </c>
      <c r="L30" s="75">
        <v>0.4</v>
      </c>
      <c r="M30" s="75">
        <f t="shared" ref="M30" si="34">L30*K30</f>
        <v>-3.3287757677745271E-3</v>
      </c>
    </row>
    <row r="31" spans="1:13" ht="14.4">
      <c r="A31" s="71">
        <v>44409</v>
      </c>
      <c r="B31" s="76">
        <f>'Fuel prices'!BE17</f>
        <v>1564.2</v>
      </c>
      <c r="C31" s="73">
        <f t="shared" ref="C31" si="35">B31-$B$4</f>
        <v>42.920000000000073</v>
      </c>
      <c r="D31" s="74">
        <f t="shared" ref="D31" si="36">C31/$B$4</f>
        <v>2.8213083718973544E-2</v>
      </c>
      <c r="E31" s="75">
        <v>0.3</v>
      </c>
      <c r="F31" s="75">
        <f t="shared" ref="F31" si="37">E31*D31</f>
        <v>8.4639251156920624E-3</v>
      </c>
      <c r="H31" s="71">
        <v>44409</v>
      </c>
      <c r="I31" s="76">
        <f t="shared" ref="I31" si="38">B31</f>
        <v>1564.2</v>
      </c>
      <c r="J31" s="73">
        <f t="shared" ref="J31" si="39">I31-$I$4</f>
        <v>42.920000000000073</v>
      </c>
      <c r="K31" s="74">
        <f t="shared" ref="K31" si="40">J31/$I$4</f>
        <v>2.8213083718973544E-2</v>
      </c>
      <c r="L31" s="75">
        <v>0.4</v>
      </c>
      <c r="M31" s="75">
        <f t="shared" ref="M31" si="41">L31*K31</f>
        <v>1.1285233487589419E-2</v>
      </c>
    </row>
    <row r="32" spans="1:13" ht="14.4">
      <c r="A32" s="71">
        <v>44440</v>
      </c>
      <c r="B32" s="76">
        <f>'Fuel prices'!BF17</f>
        <v>1548.98</v>
      </c>
      <c r="C32" s="73">
        <f t="shared" ref="C32" si="42">B32-$B$4</f>
        <v>27.700000000000045</v>
      </c>
      <c r="D32" s="74">
        <f t="shared" ref="D32" si="43">C32/$B$4</f>
        <v>1.8208350862431666E-2</v>
      </c>
      <c r="E32" s="75">
        <v>0.3</v>
      </c>
      <c r="F32" s="75">
        <f t="shared" ref="F32" si="44">E32*D32</f>
        <v>5.4625052587294999E-3</v>
      </c>
      <c r="H32" s="71">
        <v>44440</v>
      </c>
      <c r="I32" s="76">
        <f t="shared" ref="I32:I37" si="45">B32</f>
        <v>1548.98</v>
      </c>
      <c r="J32" s="73">
        <f t="shared" ref="J32" si="46">I32-$I$4</f>
        <v>27.700000000000045</v>
      </c>
      <c r="K32" s="74">
        <f t="shared" ref="K32" si="47">J32/$I$4</f>
        <v>1.8208350862431666E-2</v>
      </c>
      <c r="L32" s="75">
        <v>0.4</v>
      </c>
      <c r="M32" s="75">
        <f t="shared" ref="M32" si="48">L32*K32</f>
        <v>7.2833403449726669E-3</v>
      </c>
    </row>
    <row r="33" spans="1:13" ht="14.4">
      <c r="A33" s="71">
        <v>44470</v>
      </c>
      <c r="B33" s="76">
        <f>'Fuel prices'!BG17</f>
        <v>1571.78</v>
      </c>
      <c r="C33" s="73">
        <f t="shared" ref="C33" si="49">B33-$B$4</f>
        <v>50.5</v>
      </c>
      <c r="D33" s="74">
        <f t="shared" ref="D33" si="50">C33/$B$4</f>
        <v>3.3195729911653343E-2</v>
      </c>
      <c r="E33" s="75">
        <v>0.3</v>
      </c>
      <c r="F33" s="75">
        <f t="shared" ref="F33" si="51">E33*D33</f>
        <v>9.9587189734960026E-3</v>
      </c>
      <c r="H33" s="71">
        <v>44470</v>
      </c>
      <c r="I33" s="76">
        <f t="shared" si="45"/>
        <v>1571.78</v>
      </c>
      <c r="J33" s="73">
        <f t="shared" ref="J33" si="52">I33-$I$4</f>
        <v>50.5</v>
      </c>
      <c r="K33" s="74">
        <f t="shared" ref="K33" si="53">J33/$I$4</f>
        <v>3.3195729911653343E-2</v>
      </c>
      <c r="L33" s="75">
        <v>0.4</v>
      </c>
      <c r="M33" s="75">
        <f t="shared" ref="M33" si="54">L33*K33</f>
        <v>1.3278291964661338E-2</v>
      </c>
    </row>
    <row r="34" spans="1:13" ht="14.4">
      <c r="A34" s="71">
        <v>44501</v>
      </c>
      <c r="B34" s="76">
        <f>'Fuel prices'!BH17</f>
        <v>1719.98</v>
      </c>
      <c r="C34" s="73">
        <f t="shared" ref="C34" si="55">B34-$B$4</f>
        <v>198.70000000000005</v>
      </c>
      <c r="D34" s="74">
        <f t="shared" ref="D34" si="56">C34/$B$4</f>
        <v>0.13061369373159448</v>
      </c>
      <c r="E34" s="75">
        <v>0.3</v>
      </c>
      <c r="F34" s="75">
        <f t="shared" ref="F34" si="57">E34*D34</f>
        <v>3.9184108119478346E-2</v>
      </c>
      <c r="H34" s="71">
        <v>44501</v>
      </c>
      <c r="I34" s="76">
        <f t="shared" si="45"/>
        <v>1719.98</v>
      </c>
      <c r="J34" s="73">
        <f t="shared" ref="J34" si="58">I34-$I$4</f>
        <v>198.70000000000005</v>
      </c>
      <c r="K34" s="74">
        <f t="shared" ref="K34" si="59">J34/$I$4</f>
        <v>0.13061369373159448</v>
      </c>
      <c r="L34" s="75">
        <v>0.4</v>
      </c>
      <c r="M34" s="75">
        <f t="shared" ref="M34" si="60">L34*K34</f>
        <v>5.2245477492637797E-2</v>
      </c>
    </row>
    <row r="35" spans="1:13" ht="14.4">
      <c r="A35" s="71">
        <v>44531</v>
      </c>
      <c r="B35" s="76">
        <f>'Fuel prices'!BI17</f>
        <v>1792.48</v>
      </c>
      <c r="C35" s="73">
        <f t="shared" ref="C35" si="61">B35-$B$4</f>
        <v>271.20000000000005</v>
      </c>
      <c r="D35" s="74">
        <f t="shared" ref="D35" si="62">C35/$B$4</f>
        <v>0.17827092974337402</v>
      </c>
      <c r="E35" s="75">
        <v>0.3</v>
      </c>
      <c r="F35" s="75">
        <f t="shared" ref="F35" si="63">E35*D35</f>
        <v>5.3481278923012208E-2</v>
      </c>
      <c r="H35" s="71">
        <v>44531</v>
      </c>
      <c r="I35" s="76">
        <f t="shared" si="45"/>
        <v>1792.48</v>
      </c>
      <c r="J35" s="73">
        <f t="shared" ref="J35" si="64">I35-$I$4</f>
        <v>271.20000000000005</v>
      </c>
      <c r="K35" s="74">
        <f t="shared" ref="K35" si="65">J35/$I$4</f>
        <v>0.17827092974337402</v>
      </c>
      <c r="L35" s="75">
        <v>0.4</v>
      </c>
      <c r="M35" s="75">
        <f t="shared" ref="M35" si="66">L35*K35</f>
        <v>7.1308371897349607E-2</v>
      </c>
    </row>
    <row r="36" spans="1:13" ht="14.4">
      <c r="A36" s="71">
        <v>44562</v>
      </c>
      <c r="B36" s="76">
        <f>'Fuel prices'!BJ17</f>
        <v>1724.68</v>
      </c>
      <c r="C36" s="73">
        <f t="shared" ref="C36" si="67">B36-$B$4</f>
        <v>203.40000000000009</v>
      </c>
      <c r="D36" s="74">
        <f t="shared" ref="D36" si="68">C36/$B$4</f>
        <v>0.13370319730753055</v>
      </c>
      <c r="E36" s="75">
        <v>0.3</v>
      </c>
      <c r="F36" s="75">
        <f t="shared" ref="F36" si="69">E36*D36</f>
        <v>4.0110959192259162E-2</v>
      </c>
      <c r="H36" s="71">
        <v>44562</v>
      </c>
      <c r="I36" s="76">
        <f t="shared" si="45"/>
        <v>1724.68</v>
      </c>
      <c r="J36" s="73">
        <f t="shared" ref="J36" si="70">I36-$I$4</f>
        <v>203.40000000000009</v>
      </c>
      <c r="K36" s="74">
        <f t="shared" ref="K36" si="71">J36/$I$4</f>
        <v>0.13370319730753055</v>
      </c>
      <c r="L36" s="75">
        <v>0.4</v>
      </c>
      <c r="M36" s="75">
        <f t="shared" ref="M36" si="72">L36*K36</f>
        <v>5.3481278923012222E-2</v>
      </c>
    </row>
    <row r="37" spans="1:13" ht="14.4">
      <c r="A37" s="71">
        <v>44593</v>
      </c>
      <c r="B37" s="76">
        <f>'Fuel prices'!BK17</f>
        <v>1804.52</v>
      </c>
      <c r="C37" s="73">
        <f t="shared" ref="C37" si="73">B37-$B$4</f>
        <v>283.24</v>
      </c>
      <c r="D37" s="74">
        <f t="shared" ref="D37" si="74">C37/$B$4</f>
        <v>0.18618531762726126</v>
      </c>
      <c r="E37" s="75">
        <v>0.3</v>
      </c>
      <c r="F37" s="75">
        <f t="shared" ref="F37" si="75">E37*D37</f>
        <v>5.5855595288178378E-2</v>
      </c>
      <c r="H37" s="71">
        <v>44593</v>
      </c>
      <c r="I37" s="76">
        <f t="shared" si="45"/>
        <v>1804.52</v>
      </c>
      <c r="J37" s="73">
        <f t="shared" ref="J37" si="76">I37-$I$4</f>
        <v>283.24</v>
      </c>
      <c r="K37" s="74">
        <f t="shared" ref="K37" si="77">J37/$I$4</f>
        <v>0.18618531762726126</v>
      </c>
      <c r="L37" s="75">
        <v>0.4</v>
      </c>
      <c r="M37" s="75">
        <f t="shared" ref="M37" si="78">L37*K37</f>
        <v>7.4474127050904504E-2</v>
      </c>
    </row>
    <row r="38" spans="1:13" ht="14.4">
      <c r="A38" s="71">
        <v>44621</v>
      </c>
      <c r="B38" s="76">
        <f>'Fuel prices'!BL17</f>
        <v>1948.88</v>
      </c>
      <c r="C38" s="73">
        <f t="shared" ref="C38" si="79">B38-$B$4</f>
        <v>427.60000000000014</v>
      </c>
      <c r="D38" s="74">
        <f t="shared" ref="D38" si="80">C38/$B$4</f>
        <v>0.28107909129154407</v>
      </c>
      <c r="E38" s="75">
        <v>0.3</v>
      </c>
      <c r="F38" s="75">
        <f t="shared" ref="F38" si="81">E38*D38</f>
        <v>8.4323727387463215E-2</v>
      </c>
      <c r="H38" s="71">
        <v>44621</v>
      </c>
      <c r="I38" s="76">
        <f t="shared" ref="I38" si="82">B38</f>
        <v>1948.88</v>
      </c>
      <c r="J38" s="73">
        <f t="shared" ref="J38" si="83">I38-$I$4</f>
        <v>427.60000000000014</v>
      </c>
      <c r="K38" s="74">
        <f t="shared" ref="K38" si="84">J38/$I$4</f>
        <v>0.28107909129154407</v>
      </c>
      <c r="L38" s="75">
        <v>0.4</v>
      </c>
      <c r="M38" s="75">
        <f t="shared" ref="M38" si="85">L38*K38</f>
        <v>0.11243163651661764</v>
      </c>
    </row>
    <row r="39" spans="1:13" ht="14.4">
      <c r="A39" s="71">
        <v>44652</v>
      </c>
      <c r="B39" s="76">
        <f>'Fuel prices'!BM17</f>
        <v>2101.44</v>
      </c>
      <c r="C39" s="73">
        <f t="shared" ref="C39" si="86">B39-$B$4</f>
        <v>580.16000000000008</v>
      </c>
      <c r="D39" s="74">
        <f t="shared" ref="D39" si="87">C39/$B$4</f>
        <v>0.38136306268405562</v>
      </c>
      <c r="E39" s="75">
        <v>0.3</v>
      </c>
      <c r="F39" s="75">
        <f t="shared" ref="F39" si="88">E39*D39</f>
        <v>0.11440891880521668</v>
      </c>
      <c r="H39" s="71">
        <v>44652</v>
      </c>
      <c r="I39" s="76">
        <f t="shared" ref="I39" si="89">B39</f>
        <v>2101.44</v>
      </c>
      <c r="J39" s="73">
        <f t="shared" ref="J39" si="90">I39-$I$4</f>
        <v>580.16000000000008</v>
      </c>
      <c r="K39" s="74">
        <f t="shared" ref="K39" si="91">J39/$I$4</f>
        <v>0.38136306268405562</v>
      </c>
      <c r="L39" s="75">
        <v>0.4</v>
      </c>
      <c r="M39" s="75">
        <f t="shared" ref="M39" si="92">L39*K39</f>
        <v>0.15254522507362225</v>
      </c>
    </row>
    <row r="40" spans="1:13" ht="14.4">
      <c r="A40" s="71">
        <v>44682</v>
      </c>
      <c r="B40" s="76">
        <f>'Fuel prices'!BN17</f>
        <v>2199.44</v>
      </c>
      <c r="C40" s="73">
        <f t="shared" ref="C40" si="93">B40-$B$4</f>
        <v>678.16000000000008</v>
      </c>
      <c r="D40" s="74">
        <f t="shared" ref="D40" si="94">C40/$B$4</f>
        <v>0.44578249894825417</v>
      </c>
      <c r="E40" s="75">
        <v>0.3</v>
      </c>
      <c r="F40" s="75">
        <f t="shared" ref="F40" si="95">E40*D40</f>
        <v>0.13373474968447624</v>
      </c>
      <c r="H40" s="71">
        <v>44682</v>
      </c>
      <c r="I40" s="76">
        <f t="shared" ref="I40:I45" si="96">B40</f>
        <v>2199.44</v>
      </c>
      <c r="J40" s="73">
        <f t="shared" ref="J40" si="97">I40-$I$4</f>
        <v>678.16000000000008</v>
      </c>
      <c r="K40" s="74">
        <f t="shared" ref="K40" si="98">J40/$I$4</f>
        <v>0.44578249894825417</v>
      </c>
      <c r="L40" s="75">
        <v>0.4</v>
      </c>
      <c r="M40" s="75">
        <f t="shared" ref="M40" si="99">L40*K40</f>
        <v>0.17831299957930169</v>
      </c>
    </row>
    <row r="41" spans="1:13" ht="14.4">
      <c r="A41" s="71">
        <v>44713</v>
      </c>
      <c r="B41" s="76">
        <f>'Fuel prices'!BO17</f>
        <v>2309.44</v>
      </c>
      <c r="C41" s="73">
        <f t="shared" ref="C41" si="100">B41-$B$4</f>
        <v>788.16000000000008</v>
      </c>
      <c r="D41" s="74">
        <f t="shared" ref="D41" si="101">C41/$B$4</f>
        <v>0.51809002944888516</v>
      </c>
      <c r="E41" s="75">
        <v>0.3</v>
      </c>
      <c r="F41" s="75">
        <f t="shared" ref="F41" si="102">E41*D41</f>
        <v>0.15542700883466554</v>
      </c>
      <c r="H41" s="71">
        <v>44713</v>
      </c>
      <c r="I41" s="76">
        <f t="shared" si="96"/>
        <v>2309.44</v>
      </c>
      <c r="J41" s="73">
        <f t="shared" ref="J41" si="103">I41-$I$4</f>
        <v>788.16000000000008</v>
      </c>
      <c r="K41" s="74">
        <f t="shared" ref="K41" si="104">J41/$I$4</f>
        <v>0.51809002944888516</v>
      </c>
      <c r="L41" s="75">
        <v>0.4</v>
      </c>
      <c r="M41" s="75">
        <f t="shared" ref="M41" si="105">L41*K41</f>
        <v>0.20723601177955409</v>
      </c>
    </row>
    <row r="42" spans="1:13" ht="14.4">
      <c r="A42" s="71">
        <v>44743</v>
      </c>
      <c r="B42" s="76">
        <f>'Fuel prices'!BP17</f>
        <v>2540.44</v>
      </c>
      <c r="C42" s="73">
        <f t="shared" ref="C42" si="106">B42-$B$4</f>
        <v>1019.1600000000001</v>
      </c>
      <c r="D42" s="74">
        <f t="shared" ref="D42" si="107">C42/$B$4</f>
        <v>0.6699358435002104</v>
      </c>
      <c r="E42" s="75">
        <v>0.3</v>
      </c>
      <c r="F42" s="75">
        <f t="shared" ref="F42" si="108">E42*D42</f>
        <v>0.2009807530500631</v>
      </c>
      <c r="H42" s="71">
        <v>44743</v>
      </c>
      <c r="I42" s="76">
        <f t="shared" si="96"/>
        <v>2540.44</v>
      </c>
      <c r="J42" s="73">
        <f t="shared" ref="J42" si="109">I42-$I$4</f>
        <v>1019.1600000000001</v>
      </c>
      <c r="K42" s="74">
        <f t="shared" ref="K42" si="110">J42/$I$4</f>
        <v>0.6699358435002104</v>
      </c>
      <c r="L42" s="75">
        <v>0.4</v>
      </c>
      <c r="M42" s="75">
        <f t="shared" ref="M42" si="111">L42*K42</f>
        <v>0.26797433740008419</v>
      </c>
    </row>
    <row r="43" spans="1:13" ht="14.4">
      <c r="A43" s="71">
        <v>44774</v>
      </c>
      <c r="B43" s="76">
        <f>'Fuel prices'!BQ17</f>
        <v>2452.44</v>
      </c>
      <c r="C43" s="73">
        <f t="shared" ref="C43" si="112">B43-$B$4</f>
        <v>931.16000000000008</v>
      </c>
      <c r="D43" s="74">
        <f t="shared" ref="D43" si="113">C43/$B$4</f>
        <v>0.61208981909970561</v>
      </c>
      <c r="E43" s="75">
        <v>0.3</v>
      </c>
      <c r="F43" s="75">
        <f t="shared" ref="F43" si="114">E43*D43</f>
        <v>0.18362694572991167</v>
      </c>
      <c r="H43" s="71">
        <v>44774</v>
      </c>
      <c r="I43" s="76">
        <f t="shared" si="96"/>
        <v>2452.44</v>
      </c>
      <c r="J43" s="73">
        <f t="shared" ref="J43" si="115">I43-$I$4</f>
        <v>931.16000000000008</v>
      </c>
      <c r="K43" s="74">
        <f t="shared" ref="K43" si="116">J43/$I$4</f>
        <v>0.61208981909970561</v>
      </c>
      <c r="L43" s="75">
        <v>0.4</v>
      </c>
      <c r="M43" s="75">
        <f t="shared" ref="M43" si="117">L43*K43</f>
        <v>0.24483592763988227</v>
      </c>
    </row>
    <row r="44" spans="1:13" ht="14.4">
      <c r="A44" s="71">
        <v>44805</v>
      </c>
      <c r="B44" s="76">
        <v>2396.1</v>
      </c>
      <c r="C44" s="73">
        <f t="shared" ref="C44" si="118">B44-$B$4</f>
        <v>874.81999999999994</v>
      </c>
      <c r="D44" s="74">
        <f t="shared" ref="D44" si="119">C44/$B$4</f>
        <v>0.57505521665965498</v>
      </c>
      <c r="E44" s="75">
        <v>0.3</v>
      </c>
      <c r="F44" s="75">
        <f t="shared" ref="F44" si="120">E44*D44</f>
        <v>0.1725165649978965</v>
      </c>
      <c r="H44" s="71">
        <v>44805</v>
      </c>
      <c r="I44" s="76">
        <f t="shared" si="96"/>
        <v>2396.1</v>
      </c>
      <c r="J44" s="73">
        <f t="shared" ref="J44" si="121">I44-$I$4</f>
        <v>874.81999999999994</v>
      </c>
      <c r="K44" s="74">
        <f t="shared" ref="K44" si="122">J44/$I$4</f>
        <v>0.57505521665965498</v>
      </c>
      <c r="L44" s="75">
        <v>0.4</v>
      </c>
      <c r="M44" s="75">
        <f t="shared" ref="M44" si="123">L44*K44</f>
        <v>0.23002208666386201</v>
      </c>
    </row>
    <row r="45" spans="1:13" ht="14.4">
      <c r="A45" s="71">
        <v>44835</v>
      </c>
      <c r="B45" s="76">
        <f>'Fuel prices'!BS17</f>
        <v>2406.1</v>
      </c>
      <c r="C45" s="73">
        <f t="shared" ref="C45" si="124">B45-$B$4</f>
        <v>884.81999999999994</v>
      </c>
      <c r="D45" s="74">
        <f t="shared" ref="D45" si="125">C45/$B$4</f>
        <v>0.58162862852334873</v>
      </c>
      <c r="E45" s="75">
        <v>0.3</v>
      </c>
      <c r="F45" s="75">
        <f t="shared" ref="F45" si="126">E45*D45</f>
        <v>0.17448858855700461</v>
      </c>
      <c r="H45" s="71">
        <v>44835</v>
      </c>
      <c r="I45" s="76">
        <f t="shared" si="96"/>
        <v>2406.1</v>
      </c>
      <c r="J45" s="73">
        <f t="shared" ref="J45" si="127">I45-$I$4</f>
        <v>884.81999999999994</v>
      </c>
      <c r="K45" s="74">
        <f t="shared" ref="K45" si="128">J45/$I$4</f>
        <v>0.58162862852334873</v>
      </c>
      <c r="L45" s="75">
        <v>0.4</v>
      </c>
      <c r="M45" s="75">
        <f t="shared" ref="M45" si="129">L45*K45</f>
        <v>0.23265145140933952</v>
      </c>
    </row>
    <row r="46" spans="1:13" ht="14.4">
      <c r="A46" s="71">
        <v>44866</v>
      </c>
      <c r="B46" s="76">
        <f>'Fuel prices'!BT17</f>
        <v>2548.96</v>
      </c>
      <c r="C46" s="73">
        <f t="shared" ref="C46" si="130">B46-$B$4</f>
        <v>1027.68</v>
      </c>
      <c r="D46" s="74">
        <f t="shared" ref="D46" si="131">C46/$B$4</f>
        <v>0.67553639040807745</v>
      </c>
      <c r="E46" s="75">
        <v>0.3</v>
      </c>
      <c r="F46" s="75">
        <f t="shared" ref="F46" si="132">E46*D46</f>
        <v>0.20266091712242323</v>
      </c>
      <c r="H46" s="71">
        <v>44866</v>
      </c>
      <c r="I46" s="76">
        <f t="shared" ref="I46" si="133">B46</f>
        <v>2548.96</v>
      </c>
      <c r="J46" s="73">
        <f t="shared" ref="J46" si="134">I46-$I$4</f>
        <v>1027.68</v>
      </c>
      <c r="K46" s="74">
        <f t="shared" ref="K46" si="135">J46/$I$4</f>
        <v>0.67553639040807745</v>
      </c>
      <c r="L46" s="75">
        <v>0.4</v>
      </c>
      <c r="M46" s="75">
        <f t="shared" ref="M46" si="136">L46*K46</f>
        <v>0.27021455616323098</v>
      </c>
    </row>
    <row r="47" spans="1:13" ht="14.4">
      <c r="A47" s="71">
        <v>44896</v>
      </c>
      <c r="B47" s="76">
        <f>'Fuel prices'!BU17</f>
        <v>2391.77</v>
      </c>
      <c r="C47" s="73">
        <f t="shared" ref="C47" si="137">B47-$B$4</f>
        <v>870.49</v>
      </c>
      <c r="D47" s="74">
        <f t="shared" ref="D47" si="138">C47/$B$4</f>
        <v>0.57220892932267564</v>
      </c>
      <c r="E47" s="75">
        <v>0.3</v>
      </c>
      <c r="F47" s="75">
        <f t="shared" ref="F47" si="139">E47*D47</f>
        <v>0.17166267879680269</v>
      </c>
      <c r="H47" s="71">
        <v>44896</v>
      </c>
      <c r="I47" s="76">
        <f t="shared" ref="I47" si="140">B47</f>
        <v>2391.77</v>
      </c>
      <c r="J47" s="73">
        <f t="shared" ref="J47" si="141">I47-$I$4</f>
        <v>870.49</v>
      </c>
      <c r="K47" s="74">
        <f t="shared" ref="K47" si="142">J47/$I$4</f>
        <v>0.57220892932267564</v>
      </c>
      <c r="L47" s="75">
        <v>0.4</v>
      </c>
      <c r="M47" s="75">
        <f t="shared" ref="M47" si="143">L47*K47</f>
        <v>0.22888357172907026</v>
      </c>
    </row>
    <row r="48" spans="1:13" ht="14.4">
      <c r="A48" s="71">
        <v>44927</v>
      </c>
      <c r="B48" s="76">
        <f>'Fuel prices'!BV17</f>
        <v>2122.87</v>
      </c>
      <c r="C48" s="73">
        <f t="shared" ref="C48" si="144">B48-$B$4</f>
        <v>601.58999999999992</v>
      </c>
      <c r="D48" s="74">
        <f t="shared" ref="D48" si="145">C48/$B$4</f>
        <v>0.39544988430795114</v>
      </c>
      <c r="E48" s="75">
        <v>0.3</v>
      </c>
      <c r="F48" s="75">
        <f t="shared" ref="F48" si="146">E48*D48</f>
        <v>0.11863496529238533</v>
      </c>
      <c r="H48" s="71">
        <v>44927</v>
      </c>
      <c r="I48" s="76">
        <f t="shared" ref="I48" si="147">B48</f>
        <v>2122.87</v>
      </c>
      <c r="J48" s="73">
        <f t="shared" ref="J48" si="148">I48-$I$4</f>
        <v>601.58999999999992</v>
      </c>
      <c r="K48" s="74">
        <f t="shared" ref="K48" si="149">J48/$I$4</f>
        <v>0.39544988430795114</v>
      </c>
      <c r="L48" s="75">
        <v>0.4</v>
      </c>
      <c r="M48" s="75">
        <f t="shared" ref="M48" si="150">L48*K48</f>
        <v>0.15817995372318047</v>
      </c>
    </row>
    <row r="49" spans="1:13" ht="14.4">
      <c r="A49" s="71">
        <v>44958</v>
      </c>
      <c r="B49" s="76">
        <f>'Fuel prices'!BW17</f>
        <v>2132.0300000000002</v>
      </c>
      <c r="C49" s="73">
        <f t="shared" ref="C49" si="151">B49-$B$4</f>
        <v>610.75000000000023</v>
      </c>
      <c r="D49" s="74">
        <f t="shared" ref="D49" si="152">C49/$B$4</f>
        <v>0.40147112957509479</v>
      </c>
      <c r="E49" s="75">
        <v>0.3</v>
      </c>
      <c r="F49" s="75">
        <f t="shared" ref="F49" si="153">E49*D49</f>
        <v>0.12044133887252843</v>
      </c>
      <c r="H49" s="71">
        <v>44958</v>
      </c>
      <c r="I49" s="76">
        <f t="shared" ref="I49" si="154">B49</f>
        <v>2132.0300000000002</v>
      </c>
      <c r="J49" s="73">
        <f t="shared" ref="J49" si="155">I49-$I$4</f>
        <v>610.75000000000023</v>
      </c>
      <c r="K49" s="74">
        <f t="shared" ref="K49" si="156">J49/$I$4</f>
        <v>0.40147112957509479</v>
      </c>
      <c r="L49" s="75">
        <v>0.4</v>
      </c>
      <c r="M49" s="75">
        <f t="shared" ref="M49:M51" si="157">L49*K49</f>
        <v>0.16058845183003792</v>
      </c>
    </row>
    <row r="50" spans="1:13" ht="14.4">
      <c r="A50" s="71">
        <v>44986</v>
      </c>
      <c r="B50" s="76">
        <f>'Fuel prices'!BX17</f>
        <v>2162.41</v>
      </c>
      <c r="C50" s="73">
        <f t="shared" ref="C50" si="158">B50-$B$4</f>
        <v>641.12999999999988</v>
      </c>
      <c r="D50" s="74">
        <f t="shared" ref="D50" si="159">C50/$B$4</f>
        <v>0.42144115481699612</v>
      </c>
      <c r="E50" s="75">
        <v>0.3</v>
      </c>
      <c r="F50" s="75">
        <f t="shared" ref="F50" si="160">E50*D50</f>
        <v>0.12643234644509882</v>
      </c>
      <c r="H50" s="71">
        <v>44986</v>
      </c>
      <c r="I50" s="76">
        <f t="shared" ref="I50" si="161">B50</f>
        <v>2162.41</v>
      </c>
      <c r="J50" s="73">
        <f t="shared" ref="J50" si="162">I50-$I$4</f>
        <v>641.12999999999988</v>
      </c>
      <c r="K50" s="74">
        <f t="shared" ref="K50" si="163">J50/$I$4</f>
        <v>0.42144115481699612</v>
      </c>
      <c r="L50" s="75">
        <v>0.4</v>
      </c>
      <c r="M50" s="75">
        <f t="shared" si="157"/>
        <v>0.16857646192679845</v>
      </c>
    </row>
    <row r="51" spans="1:13" ht="14.4">
      <c r="A51" s="71">
        <v>45017</v>
      </c>
      <c r="B51" s="76">
        <f>'Fuel prices'!BY17</f>
        <v>2088.83</v>
      </c>
      <c r="C51" s="73">
        <f t="shared" ref="C51" si="164">B51-$B$4</f>
        <v>567.54999999999995</v>
      </c>
      <c r="D51" s="74">
        <f t="shared" ref="D51" si="165">C51/$B$4</f>
        <v>0.37307399032393773</v>
      </c>
      <c r="E51" s="75">
        <v>0.3</v>
      </c>
      <c r="F51" s="75">
        <f t="shared" ref="F51" si="166">E51*D51</f>
        <v>0.11192219709718132</v>
      </c>
      <c r="H51" s="71">
        <v>45017</v>
      </c>
      <c r="I51" s="76">
        <f t="shared" ref="I51" si="167">B51</f>
        <v>2088.83</v>
      </c>
      <c r="J51" s="73">
        <f t="shared" ref="J51" si="168">I51-$I$4</f>
        <v>567.54999999999995</v>
      </c>
      <c r="K51" s="74">
        <f t="shared" ref="K51" si="169">J51/$I$4</f>
        <v>0.37307399032393773</v>
      </c>
      <c r="L51" s="75">
        <v>0.4</v>
      </c>
      <c r="M51" s="75">
        <f t="shared" si="157"/>
        <v>0.14922959612957509</v>
      </c>
    </row>
    <row r="52" spans="1:13" ht="14.4">
      <c r="A52" s="71">
        <v>45047</v>
      </c>
      <c r="B52" s="76">
        <f>'Fuel prices'!BZ17</f>
        <v>2016.29</v>
      </c>
      <c r="C52" s="73">
        <f t="shared" ref="C52" si="170">B52-$B$4</f>
        <v>495.01</v>
      </c>
      <c r="D52" s="74">
        <f t="shared" ref="D52" si="171">C52/$B$4</f>
        <v>0.3253904606647034</v>
      </c>
      <c r="E52" s="75">
        <v>0.3</v>
      </c>
      <c r="F52" s="75">
        <f t="shared" ref="F52" si="172">E52*D52</f>
        <v>9.7617138199411022E-2</v>
      </c>
      <c r="H52" s="71">
        <v>45047</v>
      </c>
      <c r="I52" s="76">
        <f t="shared" ref="I52" si="173">B52</f>
        <v>2016.29</v>
      </c>
      <c r="J52" s="73">
        <f t="shared" ref="J52" si="174">I52-$I$4</f>
        <v>495.01</v>
      </c>
      <c r="K52" s="74">
        <f t="shared" ref="K52" si="175">J52/$I$4</f>
        <v>0.3253904606647034</v>
      </c>
      <c r="L52" s="75">
        <v>0.4</v>
      </c>
      <c r="M52" s="75">
        <f t="shared" ref="M52" si="176">L52*K52</f>
        <v>0.13015618426588135</v>
      </c>
    </row>
    <row r="53" spans="1:13" ht="14.4">
      <c r="A53" s="71">
        <v>45078</v>
      </c>
      <c r="B53" s="76">
        <f>'Fuel prices'!CA17</f>
        <v>1931.29</v>
      </c>
      <c r="C53" s="73">
        <f t="shared" ref="C53" si="177">B53-$B$4</f>
        <v>410.01</v>
      </c>
      <c r="D53" s="74">
        <f t="shared" ref="D53" si="178">C53/$B$4</f>
        <v>0.26951645982330669</v>
      </c>
      <c r="E53" s="75">
        <v>0.3</v>
      </c>
      <c r="F53" s="75">
        <f t="shared" ref="F53" si="179">E53*D53</f>
        <v>8.0854937946992E-2</v>
      </c>
      <c r="H53" s="71">
        <v>45078</v>
      </c>
      <c r="I53" s="76">
        <f t="shared" ref="I53" si="180">B53</f>
        <v>1931.29</v>
      </c>
      <c r="J53" s="73">
        <f t="shared" ref="J53" si="181">I53-$I$4</f>
        <v>410.01</v>
      </c>
      <c r="K53" s="74">
        <f t="shared" ref="K53" si="182">J53/$I$4</f>
        <v>0.26951645982330669</v>
      </c>
      <c r="L53" s="75">
        <v>0.4</v>
      </c>
      <c r="M53" s="75">
        <f t="shared" ref="M53" si="183">L53*K53</f>
        <v>0.10780658392932269</v>
      </c>
    </row>
    <row r="54" spans="1:13" ht="14.4">
      <c r="A54" s="71">
        <v>45108</v>
      </c>
      <c r="B54" s="76">
        <f>'Fuel prices'!CB17</f>
        <v>1949.29</v>
      </c>
      <c r="C54" s="73">
        <f t="shared" ref="C54" si="184">B54-$B$4</f>
        <v>428.01</v>
      </c>
      <c r="D54" s="74">
        <f t="shared" ref="D54" si="185">C54/$B$4</f>
        <v>0.2813486011779554</v>
      </c>
      <c r="E54" s="75">
        <v>0.3</v>
      </c>
      <c r="F54" s="75">
        <f t="shared" ref="F54" si="186">E54*D54</f>
        <v>8.4404580353386618E-2</v>
      </c>
      <c r="H54" s="71">
        <v>45108</v>
      </c>
      <c r="I54" s="76">
        <f t="shared" ref="I54" si="187">B54</f>
        <v>1949.29</v>
      </c>
      <c r="J54" s="73">
        <f t="shared" ref="J54" si="188">I54-$I$4</f>
        <v>428.01</v>
      </c>
      <c r="K54" s="74">
        <f t="shared" ref="K54" si="189">J54/$I$4</f>
        <v>0.2813486011779554</v>
      </c>
      <c r="L54" s="75">
        <v>0.4</v>
      </c>
      <c r="M54" s="75">
        <f t="shared" ref="M54" si="190">L54*K54</f>
        <v>0.11253944047118217</v>
      </c>
    </row>
    <row r="55" spans="1:13" ht="14.4">
      <c r="A55" s="71">
        <v>45139</v>
      </c>
      <c r="B55" s="76">
        <f>'Fuel prices'!CC17</f>
        <v>2021.29</v>
      </c>
      <c r="C55" s="73">
        <f t="shared" ref="C55" si="191">B55-$B$4</f>
        <v>500.01</v>
      </c>
      <c r="D55" s="74">
        <f t="shared" ref="D55" si="192">C55/$B$4</f>
        <v>0.32867716659655027</v>
      </c>
      <c r="E55" s="75">
        <v>0.3</v>
      </c>
      <c r="F55" s="75">
        <f t="shared" ref="F55" si="193">E55*D55</f>
        <v>9.8603149978965077E-2</v>
      </c>
      <c r="H55" s="71">
        <v>45139</v>
      </c>
      <c r="I55" s="76">
        <f t="shared" ref="I55" si="194">B55</f>
        <v>2021.29</v>
      </c>
      <c r="J55" s="73">
        <f t="shared" ref="J55" si="195">I55-$I$4</f>
        <v>500.01</v>
      </c>
      <c r="K55" s="74">
        <f t="shared" ref="K55" si="196">J55/$I$4</f>
        <v>0.32867716659655027</v>
      </c>
      <c r="L55" s="75">
        <v>0.4</v>
      </c>
      <c r="M55" s="75">
        <f t="shared" ref="M55" si="197">L55*K55</f>
        <v>0.13147086663862012</v>
      </c>
    </row>
    <row r="56" spans="1:13" ht="14.4">
      <c r="A56" s="71">
        <v>45170</v>
      </c>
      <c r="B56" s="76">
        <f>'Fuel prices'!CD17</f>
        <v>2305.29</v>
      </c>
      <c r="C56" s="73">
        <f t="shared" ref="C56" si="198">B56-$B$4</f>
        <v>784.01</v>
      </c>
      <c r="D56" s="74">
        <f t="shared" ref="D56" si="199">C56/$B$4</f>
        <v>0.51536206352545222</v>
      </c>
      <c r="E56" s="75">
        <v>0.3</v>
      </c>
      <c r="F56" s="75">
        <f t="shared" ref="F56" si="200">E56*D56</f>
        <v>0.15460861905763565</v>
      </c>
      <c r="H56" s="71">
        <v>45170</v>
      </c>
      <c r="I56" s="76">
        <f t="shared" ref="I56" si="201">B56</f>
        <v>2305.29</v>
      </c>
      <c r="J56" s="73">
        <f t="shared" ref="J56" si="202">I56-$I$4</f>
        <v>784.01</v>
      </c>
      <c r="K56" s="74">
        <f t="shared" ref="K56" si="203">J56/$I$4</f>
        <v>0.51536206352545222</v>
      </c>
      <c r="L56" s="75">
        <v>0.4</v>
      </c>
      <c r="M56" s="75">
        <f t="shared" ref="M56" si="204">L56*K56</f>
        <v>0.20614482541018089</v>
      </c>
    </row>
    <row r="57" spans="1:13" ht="14.4">
      <c r="A57" s="129"/>
      <c r="B57" s="130"/>
      <c r="C57" s="131"/>
      <c r="D57" s="132"/>
      <c r="E57" s="133"/>
      <c r="F57" s="133"/>
      <c r="H57" s="129"/>
      <c r="I57" s="130"/>
      <c r="J57" s="131"/>
      <c r="K57" s="132"/>
      <c r="L57" s="133"/>
      <c r="M57" s="133"/>
    </row>
    <row r="59" spans="1:13">
      <c r="A59" s="134" t="s">
        <v>47</v>
      </c>
      <c r="B59" s="135"/>
      <c r="C59" s="135"/>
      <c r="D59" s="135"/>
      <c r="E59" s="135"/>
      <c r="F59" s="136"/>
      <c r="H59" s="134" t="s">
        <v>48</v>
      </c>
      <c r="I59" s="135"/>
      <c r="J59" s="135"/>
      <c r="K59" s="135"/>
      <c r="L59" s="135"/>
      <c r="M59" s="136"/>
    </row>
    <row r="60" spans="1:13" ht="28.8">
      <c r="A60" s="65" t="s">
        <v>26</v>
      </c>
      <c r="B60" s="66" t="s">
        <v>46</v>
      </c>
      <c r="C60" s="66" t="s">
        <v>27</v>
      </c>
      <c r="D60" s="66" t="s">
        <v>28</v>
      </c>
      <c r="E60" s="66" t="s">
        <v>29</v>
      </c>
      <c r="F60" s="66" t="s">
        <v>30</v>
      </c>
      <c r="H60" s="65" t="s">
        <v>26</v>
      </c>
      <c r="I60" s="66" t="s">
        <v>46</v>
      </c>
      <c r="J60" s="66" t="s">
        <v>27</v>
      </c>
      <c r="K60" s="66" t="s">
        <v>28</v>
      </c>
      <c r="L60" s="66" t="s">
        <v>29</v>
      </c>
      <c r="M60" s="66" t="s">
        <v>30</v>
      </c>
    </row>
    <row r="61" spans="1:13" ht="14.4">
      <c r="A61" s="67" t="s">
        <v>31</v>
      </c>
      <c r="B61" s="68">
        <v>1521.28</v>
      </c>
      <c r="C61" s="69"/>
      <c r="D61" s="69"/>
      <c r="E61" s="69"/>
      <c r="F61" s="70"/>
      <c r="H61" s="67" t="s">
        <v>31</v>
      </c>
      <c r="I61" s="68">
        <v>1521.28</v>
      </c>
      <c r="J61" s="69"/>
      <c r="K61" s="69"/>
      <c r="L61" s="69"/>
      <c r="M61" s="70"/>
    </row>
    <row r="62" spans="1:13" ht="14.4" hidden="1">
      <c r="A62" s="71">
        <v>43617</v>
      </c>
      <c r="B62" s="72">
        <v>1521.28</v>
      </c>
      <c r="C62" s="73">
        <f>B62-$B$61</f>
        <v>0</v>
      </c>
      <c r="D62" s="74">
        <f>C62/$B$61</f>
        <v>0</v>
      </c>
      <c r="E62" s="75">
        <v>0.34</v>
      </c>
      <c r="F62" s="75">
        <f>E62*D62</f>
        <v>0</v>
      </c>
      <c r="H62" s="71">
        <v>43617</v>
      </c>
      <c r="I62" s="72">
        <v>1521.28</v>
      </c>
      <c r="J62" s="73">
        <f>I62-$I$61</f>
        <v>0</v>
      </c>
      <c r="K62" s="74">
        <f>J62/$I$61</f>
        <v>0</v>
      </c>
      <c r="L62" s="75">
        <v>0.38</v>
      </c>
      <c r="M62" s="75">
        <f>L62*K62</f>
        <v>0</v>
      </c>
    </row>
    <row r="63" spans="1:13" ht="14.4" hidden="1">
      <c r="A63" s="71">
        <v>43647</v>
      </c>
      <c r="B63" s="72">
        <v>1446.5</v>
      </c>
      <c r="C63" s="73">
        <f t="shared" ref="C63:C74" si="205">B63-$B$61</f>
        <v>-74.779999999999973</v>
      </c>
      <c r="D63" s="74">
        <f t="shared" ref="D63:D74" si="206">C63/$B$61</f>
        <v>-4.9155973916701706E-2</v>
      </c>
      <c r="E63" s="75">
        <v>0.34</v>
      </c>
      <c r="F63" s="75">
        <f>E63*D63</f>
        <v>-1.6713031131678581E-2</v>
      </c>
      <c r="H63" s="71">
        <v>43647</v>
      </c>
      <c r="I63" s="72">
        <v>1446.5</v>
      </c>
      <c r="J63" s="73">
        <f t="shared" ref="J63:J74" si="207">I63-$I$61</f>
        <v>-74.779999999999973</v>
      </c>
      <c r="K63" s="74">
        <f t="shared" ref="K63:K74" si="208">J63/$I$61</f>
        <v>-4.9155973916701706E-2</v>
      </c>
      <c r="L63" s="75">
        <v>0.38</v>
      </c>
      <c r="M63" s="75">
        <f>L63*K63</f>
        <v>-1.8679270088346647E-2</v>
      </c>
    </row>
    <row r="64" spans="1:13" ht="14.4" hidden="1">
      <c r="A64" s="71">
        <v>43678</v>
      </c>
      <c r="B64" s="76">
        <v>1433.21</v>
      </c>
      <c r="C64" s="73">
        <f t="shared" si="205"/>
        <v>-88.069999999999936</v>
      </c>
      <c r="D64" s="74">
        <f t="shared" si="206"/>
        <v>-5.7892038283550655E-2</v>
      </c>
      <c r="E64" s="75">
        <v>0.34</v>
      </c>
      <c r="F64" s="75">
        <f t="shared" ref="F64:F74" si="209">E64*D64</f>
        <v>-1.9683293016407224E-2</v>
      </c>
      <c r="H64" s="71">
        <v>43678</v>
      </c>
      <c r="I64" s="76">
        <v>1433.21</v>
      </c>
      <c r="J64" s="73">
        <f t="shared" si="207"/>
        <v>-88.069999999999936</v>
      </c>
      <c r="K64" s="74">
        <f t="shared" si="208"/>
        <v>-5.7892038283550655E-2</v>
      </c>
      <c r="L64" s="75">
        <v>0.38</v>
      </c>
      <c r="M64" s="75">
        <f t="shared" ref="M64:M74" si="210">L64*K64</f>
        <v>-2.199897454774925E-2</v>
      </c>
    </row>
    <row r="65" spans="1:13" ht="14.4" hidden="1">
      <c r="A65" s="71">
        <v>43709</v>
      </c>
      <c r="B65" s="76">
        <v>1459.21</v>
      </c>
      <c r="C65" s="73">
        <f t="shared" si="205"/>
        <v>-62.069999999999936</v>
      </c>
      <c r="D65" s="74">
        <f t="shared" si="206"/>
        <v>-4.0801167437946949E-2</v>
      </c>
      <c r="E65" s="75">
        <v>0.34</v>
      </c>
      <c r="F65" s="75">
        <f t="shared" si="209"/>
        <v>-1.3872396928901964E-2</v>
      </c>
      <c r="H65" s="71">
        <v>43709</v>
      </c>
      <c r="I65" s="76">
        <v>1459.21</v>
      </c>
      <c r="J65" s="73">
        <f t="shared" si="207"/>
        <v>-62.069999999999936</v>
      </c>
      <c r="K65" s="74">
        <f t="shared" si="208"/>
        <v>-4.0801167437946949E-2</v>
      </c>
      <c r="L65" s="75">
        <v>0.38</v>
      </c>
      <c r="M65" s="75">
        <f t="shared" si="210"/>
        <v>-1.5504443626419841E-2</v>
      </c>
    </row>
    <row r="66" spans="1:13" ht="14.4" hidden="1">
      <c r="A66" s="71">
        <v>43739</v>
      </c>
      <c r="B66" s="76">
        <v>1484.21</v>
      </c>
      <c r="C66" s="73">
        <f t="shared" si="205"/>
        <v>-37.069999999999936</v>
      </c>
      <c r="D66" s="74">
        <f t="shared" si="206"/>
        <v>-2.4367637778712623E-2</v>
      </c>
      <c r="E66" s="75">
        <v>0.34</v>
      </c>
      <c r="F66" s="75">
        <f t="shared" si="209"/>
        <v>-8.2849968447622924E-3</v>
      </c>
      <c r="H66" s="71">
        <v>43739</v>
      </c>
      <c r="I66" s="76">
        <v>1484.21</v>
      </c>
      <c r="J66" s="73">
        <f t="shared" si="207"/>
        <v>-37.069999999999936</v>
      </c>
      <c r="K66" s="74">
        <f t="shared" si="208"/>
        <v>-2.4367637778712623E-2</v>
      </c>
      <c r="L66" s="75">
        <v>0.38</v>
      </c>
      <c r="M66" s="75">
        <f t="shared" si="210"/>
        <v>-9.2597023559107972E-3</v>
      </c>
    </row>
    <row r="67" spans="1:13" ht="14.4" hidden="1">
      <c r="A67" s="71">
        <v>43770</v>
      </c>
      <c r="B67" s="76">
        <f t="shared" ref="B67:B106" si="211">B10</f>
        <v>1468.21</v>
      </c>
      <c r="C67" s="73">
        <f t="shared" si="205"/>
        <v>-53.069999999999936</v>
      </c>
      <c r="D67" s="74">
        <f t="shared" si="206"/>
        <v>-3.488509676062259E-2</v>
      </c>
      <c r="E67" s="75">
        <v>0.34</v>
      </c>
      <c r="F67" s="75">
        <f t="shared" si="209"/>
        <v>-1.1860932898611681E-2</v>
      </c>
      <c r="H67" s="71">
        <v>43770</v>
      </c>
      <c r="I67" s="76">
        <f t="shared" ref="I67:I84" si="212">B10</f>
        <v>1468.21</v>
      </c>
      <c r="J67" s="73">
        <f>I67-$I$61</f>
        <v>-53.069999999999936</v>
      </c>
      <c r="K67" s="74">
        <f t="shared" si="208"/>
        <v>-3.488509676062259E-2</v>
      </c>
      <c r="L67" s="75">
        <v>0.38</v>
      </c>
      <c r="M67" s="75">
        <f t="shared" si="210"/>
        <v>-1.3256336769036585E-2</v>
      </c>
    </row>
    <row r="68" spans="1:13" ht="14.4" hidden="1">
      <c r="A68" s="71">
        <v>43800</v>
      </c>
      <c r="B68" s="76">
        <f t="shared" si="211"/>
        <v>1453.26</v>
      </c>
      <c r="C68" s="73">
        <f t="shared" si="205"/>
        <v>-68.019999999999982</v>
      </c>
      <c r="D68" s="74">
        <f t="shared" si="206"/>
        <v>-4.4712347496844752E-2</v>
      </c>
      <c r="E68" s="75">
        <v>0.34</v>
      </c>
      <c r="F68" s="75">
        <f t="shared" si="209"/>
        <v>-1.5202198148927216E-2</v>
      </c>
      <c r="H68" s="71">
        <v>43800</v>
      </c>
      <c r="I68" s="76">
        <f t="shared" si="212"/>
        <v>1453.26</v>
      </c>
      <c r="J68" s="73">
        <f t="shared" si="207"/>
        <v>-68.019999999999982</v>
      </c>
      <c r="K68" s="74">
        <f t="shared" si="208"/>
        <v>-4.4712347496844752E-2</v>
      </c>
      <c r="L68" s="75">
        <v>0.38</v>
      </c>
      <c r="M68" s="75">
        <f t="shared" si="210"/>
        <v>-1.6990692048801007E-2</v>
      </c>
    </row>
    <row r="69" spans="1:13" ht="14.4" hidden="1">
      <c r="A69" s="71">
        <v>43831</v>
      </c>
      <c r="B69" s="76">
        <f t="shared" si="211"/>
        <v>1462.26</v>
      </c>
      <c r="C69" s="73">
        <f t="shared" si="205"/>
        <v>-59.019999999999982</v>
      </c>
      <c r="D69" s="74">
        <f t="shared" si="206"/>
        <v>-3.8796276819520394E-2</v>
      </c>
      <c r="E69" s="75">
        <v>0.34</v>
      </c>
      <c r="F69" s="75">
        <f t="shared" si="209"/>
        <v>-1.3190734118636934E-2</v>
      </c>
      <c r="H69" s="71">
        <v>43831</v>
      </c>
      <c r="I69" s="76">
        <f t="shared" si="212"/>
        <v>1462.26</v>
      </c>
      <c r="J69" s="73">
        <f t="shared" si="207"/>
        <v>-59.019999999999982</v>
      </c>
      <c r="K69" s="74">
        <f t="shared" si="208"/>
        <v>-3.8796276819520394E-2</v>
      </c>
      <c r="L69" s="75">
        <v>0.38</v>
      </c>
      <c r="M69" s="75">
        <f t="shared" si="210"/>
        <v>-1.474258519141775E-2</v>
      </c>
    </row>
    <row r="70" spans="1:13" ht="14.4" hidden="1">
      <c r="A70" s="71">
        <v>43862</v>
      </c>
      <c r="B70" s="76">
        <f t="shared" si="211"/>
        <v>1457.26</v>
      </c>
      <c r="C70" s="73">
        <f t="shared" si="205"/>
        <v>-64.019999999999982</v>
      </c>
      <c r="D70" s="74">
        <f t="shared" si="206"/>
        <v>-4.2082982751367258E-2</v>
      </c>
      <c r="E70" s="75">
        <v>0.34</v>
      </c>
      <c r="F70" s="75">
        <f t="shared" si="209"/>
        <v>-1.4308214135464868E-2</v>
      </c>
      <c r="H70" s="71">
        <v>43862</v>
      </c>
      <c r="I70" s="76">
        <f t="shared" si="212"/>
        <v>1457.26</v>
      </c>
      <c r="J70" s="73">
        <f t="shared" si="207"/>
        <v>-64.019999999999982</v>
      </c>
      <c r="K70" s="74">
        <f t="shared" si="208"/>
        <v>-4.2082982751367258E-2</v>
      </c>
      <c r="L70" s="75">
        <v>0.38</v>
      </c>
      <c r="M70" s="75">
        <f t="shared" si="210"/>
        <v>-1.5991533445519557E-2</v>
      </c>
    </row>
    <row r="71" spans="1:13" ht="14.4" hidden="1">
      <c r="A71" s="71">
        <v>43891</v>
      </c>
      <c r="B71" s="76">
        <f t="shared" si="211"/>
        <v>1403.26</v>
      </c>
      <c r="C71" s="73">
        <f t="shared" si="205"/>
        <v>-118.01999999999998</v>
      </c>
      <c r="D71" s="74">
        <f t="shared" si="206"/>
        <v>-7.7579406815313404E-2</v>
      </c>
      <c r="E71" s="75">
        <v>0.34</v>
      </c>
      <c r="F71" s="75">
        <f t="shared" si="209"/>
        <v>-2.6376998317206558E-2</v>
      </c>
      <c r="H71" s="71">
        <v>43891</v>
      </c>
      <c r="I71" s="76">
        <f t="shared" si="212"/>
        <v>1403.26</v>
      </c>
      <c r="J71" s="73">
        <f t="shared" si="207"/>
        <v>-118.01999999999998</v>
      </c>
      <c r="K71" s="74">
        <f>J71/$I$61</f>
        <v>-7.7579406815313404E-2</v>
      </c>
      <c r="L71" s="75">
        <v>0.38</v>
      </c>
      <c r="M71" s="75">
        <f>L71*K71</f>
        <v>-2.9480174589819094E-2</v>
      </c>
    </row>
    <row r="72" spans="1:13" ht="14.4" hidden="1">
      <c r="A72" s="71">
        <v>43922</v>
      </c>
      <c r="B72" s="76">
        <f t="shared" si="211"/>
        <v>1269.56</v>
      </c>
      <c r="C72" s="73">
        <f t="shared" si="205"/>
        <v>-251.72000000000003</v>
      </c>
      <c r="D72" s="74">
        <f t="shared" si="206"/>
        <v>-0.16546592343289862</v>
      </c>
      <c r="E72" s="75">
        <v>0.34</v>
      </c>
      <c r="F72" s="75">
        <f t="shared" si="209"/>
        <v>-5.6258413967185533E-2</v>
      </c>
      <c r="H72" s="71">
        <v>43922</v>
      </c>
      <c r="I72" s="76">
        <f t="shared" si="212"/>
        <v>1269.56</v>
      </c>
      <c r="J72" s="73">
        <f t="shared" si="207"/>
        <v>-251.72000000000003</v>
      </c>
      <c r="K72" s="74">
        <f t="shared" si="208"/>
        <v>-0.16546592343289862</v>
      </c>
      <c r="L72" s="75">
        <v>0.38</v>
      </c>
      <c r="M72" s="75">
        <f t="shared" si="210"/>
        <v>-6.2877050904501477E-2</v>
      </c>
    </row>
    <row r="73" spans="1:13" ht="14.4" hidden="1">
      <c r="A73" s="71">
        <v>43952</v>
      </c>
      <c r="B73" s="76">
        <f t="shared" si="211"/>
        <v>1108.56</v>
      </c>
      <c r="C73" s="73">
        <f t="shared" si="205"/>
        <v>-412.72</v>
      </c>
      <c r="D73" s="74">
        <f t="shared" si="206"/>
        <v>-0.27129785443836774</v>
      </c>
      <c r="E73" s="75">
        <v>0.34</v>
      </c>
      <c r="F73" s="75">
        <f t="shared" si="209"/>
        <v>-9.2241270509045042E-2</v>
      </c>
      <c r="H73" s="71">
        <v>43952</v>
      </c>
      <c r="I73" s="76">
        <f t="shared" si="212"/>
        <v>1108.56</v>
      </c>
      <c r="J73" s="73">
        <f t="shared" si="207"/>
        <v>-412.72</v>
      </c>
      <c r="K73" s="74">
        <f t="shared" si="208"/>
        <v>-0.27129785443836774</v>
      </c>
      <c r="L73" s="75">
        <v>0.38</v>
      </c>
      <c r="M73" s="75">
        <f t="shared" si="210"/>
        <v>-0.10309318468657974</v>
      </c>
    </row>
    <row r="74" spans="1:13" ht="14.4" hidden="1">
      <c r="A74" s="71">
        <v>43983</v>
      </c>
      <c r="B74" s="76">
        <f t="shared" si="211"/>
        <v>1130.56</v>
      </c>
      <c r="C74" s="73">
        <f t="shared" si="205"/>
        <v>-390.72</v>
      </c>
      <c r="D74" s="74">
        <f t="shared" si="206"/>
        <v>-0.25683634833824148</v>
      </c>
      <c r="E74" s="75">
        <v>0.34</v>
      </c>
      <c r="F74" s="75">
        <f t="shared" si="209"/>
        <v>-8.7324358435002108E-2</v>
      </c>
      <c r="H74" s="71">
        <v>43983</v>
      </c>
      <c r="I74" s="76">
        <f t="shared" si="212"/>
        <v>1130.56</v>
      </c>
      <c r="J74" s="73">
        <f t="shared" si="207"/>
        <v>-390.72</v>
      </c>
      <c r="K74" s="74">
        <f t="shared" si="208"/>
        <v>-0.25683634833824148</v>
      </c>
      <c r="L74" s="75">
        <v>0.38</v>
      </c>
      <c r="M74" s="75">
        <f t="shared" si="210"/>
        <v>-9.7597812368531767E-2</v>
      </c>
    </row>
    <row r="75" spans="1:13" ht="14.4" hidden="1">
      <c r="A75" s="71">
        <v>44013</v>
      </c>
      <c r="B75" s="76">
        <f t="shared" si="211"/>
        <v>1303.56</v>
      </c>
      <c r="C75" s="73">
        <f>B75-$B$61</f>
        <v>-217.72000000000003</v>
      </c>
      <c r="D75" s="74">
        <f t="shared" ref="D75:D84" si="213">C75/$B$61</f>
        <v>-0.14311632309633995</v>
      </c>
      <c r="E75" s="75">
        <v>0.34</v>
      </c>
      <c r="F75" s="75">
        <f t="shared" ref="F75:F84" si="214">E75*D75</f>
        <v>-4.8659549852755585E-2</v>
      </c>
      <c r="H75" s="71">
        <v>44013</v>
      </c>
      <c r="I75" s="76">
        <f t="shared" si="212"/>
        <v>1303.56</v>
      </c>
      <c r="J75" s="73">
        <f t="shared" ref="J75:J84" si="215">I75-$I$61</f>
        <v>-217.72000000000003</v>
      </c>
      <c r="K75" s="74">
        <f t="shared" ref="K75:K84" si="216">J75/$I$61</f>
        <v>-0.14311632309633995</v>
      </c>
      <c r="L75" s="75">
        <v>0.38</v>
      </c>
      <c r="M75" s="75">
        <f t="shared" ref="M75:M84" si="217">L75*K75</f>
        <v>-5.4384202776609186E-2</v>
      </c>
    </row>
    <row r="76" spans="1:13" ht="14.4" hidden="1">
      <c r="A76" s="71">
        <v>44044</v>
      </c>
      <c r="B76" s="76">
        <f t="shared" si="211"/>
        <v>1348.56</v>
      </c>
      <c r="C76" s="73">
        <f t="shared" ref="C76:C84" si="218">B76-$B$61</f>
        <v>-172.72000000000003</v>
      </c>
      <c r="D76" s="74">
        <f t="shared" si="213"/>
        <v>-0.11353596970971815</v>
      </c>
      <c r="E76" s="75">
        <v>0.34</v>
      </c>
      <c r="F76" s="75">
        <f>E76*D76</f>
        <v>-3.8602229701304169E-2</v>
      </c>
      <c r="H76" s="71">
        <v>44044</v>
      </c>
      <c r="I76" s="76">
        <f t="shared" si="212"/>
        <v>1348.56</v>
      </c>
      <c r="J76" s="73">
        <f t="shared" si="215"/>
        <v>-172.72000000000003</v>
      </c>
      <c r="K76" s="74">
        <f t="shared" si="216"/>
        <v>-0.11353596970971815</v>
      </c>
      <c r="L76" s="75">
        <v>0.38</v>
      </c>
      <c r="M76" s="75">
        <f t="shared" si="217"/>
        <v>-4.3143668489692893E-2</v>
      </c>
    </row>
    <row r="77" spans="1:13" ht="14.4" hidden="1">
      <c r="A77" s="71">
        <v>44075</v>
      </c>
      <c r="B77" s="76">
        <f t="shared" si="211"/>
        <v>1327.56</v>
      </c>
      <c r="C77" s="73">
        <f t="shared" si="218"/>
        <v>-193.72000000000003</v>
      </c>
      <c r="D77" s="74">
        <f t="shared" si="213"/>
        <v>-0.12734013462347499</v>
      </c>
      <c r="E77" s="75">
        <v>0.34</v>
      </c>
      <c r="F77" s="75">
        <f t="shared" si="214"/>
        <v>-4.32956457719815E-2</v>
      </c>
      <c r="H77" s="71">
        <v>44075</v>
      </c>
      <c r="I77" s="76">
        <f t="shared" si="212"/>
        <v>1327.56</v>
      </c>
      <c r="J77" s="73">
        <f t="shared" si="215"/>
        <v>-193.72000000000003</v>
      </c>
      <c r="K77" s="74">
        <f t="shared" si="216"/>
        <v>-0.12734013462347499</v>
      </c>
      <c r="L77" s="75">
        <v>0.38</v>
      </c>
      <c r="M77" s="75">
        <f t="shared" si="217"/>
        <v>-4.8389251156920499E-2</v>
      </c>
    </row>
    <row r="78" spans="1:13" ht="14.4" hidden="1">
      <c r="A78" s="71">
        <v>44105</v>
      </c>
      <c r="B78" s="76">
        <f t="shared" si="211"/>
        <v>1237.56</v>
      </c>
      <c r="C78" s="73">
        <f t="shared" si="218"/>
        <v>-283.72000000000003</v>
      </c>
      <c r="D78" s="74">
        <f t="shared" si="213"/>
        <v>-0.18650084139671858</v>
      </c>
      <c r="E78" s="75">
        <v>0.34</v>
      </c>
      <c r="F78" s="75">
        <f t="shared" si="214"/>
        <v>-6.3410286074884317E-2</v>
      </c>
      <c r="H78" s="71">
        <v>44105</v>
      </c>
      <c r="I78" s="76">
        <f t="shared" si="212"/>
        <v>1237.56</v>
      </c>
      <c r="J78" s="73">
        <f t="shared" si="215"/>
        <v>-283.72000000000003</v>
      </c>
      <c r="K78" s="74">
        <f t="shared" si="216"/>
        <v>-0.18650084139671858</v>
      </c>
      <c r="L78" s="75">
        <v>0.38</v>
      </c>
      <c r="M78" s="75">
        <f t="shared" si="217"/>
        <v>-7.0870319730753056E-2</v>
      </c>
    </row>
    <row r="79" spans="1:13" ht="14.4" hidden="1">
      <c r="A79" s="71">
        <v>44136</v>
      </c>
      <c r="B79" s="76">
        <f t="shared" si="211"/>
        <v>1225.56</v>
      </c>
      <c r="C79" s="73">
        <f t="shared" si="218"/>
        <v>-295.72000000000003</v>
      </c>
      <c r="D79" s="74">
        <f t="shared" si="213"/>
        <v>-0.19438893563315104</v>
      </c>
      <c r="E79" s="75">
        <v>0.34</v>
      </c>
      <c r="F79" s="75">
        <f t="shared" si="214"/>
        <v>-6.6092238115271359E-2</v>
      </c>
      <c r="H79" s="71">
        <v>44136</v>
      </c>
      <c r="I79" s="76">
        <f t="shared" si="212"/>
        <v>1225.56</v>
      </c>
      <c r="J79" s="73">
        <f t="shared" si="215"/>
        <v>-295.72000000000003</v>
      </c>
      <c r="K79" s="74">
        <f t="shared" si="216"/>
        <v>-0.19438893563315104</v>
      </c>
      <c r="L79" s="75">
        <v>0.38</v>
      </c>
      <c r="M79" s="75">
        <f t="shared" si="217"/>
        <v>-7.38677955405974E-2</v>
      </c>
    </row>
    <row r="80" spans="1:13" ht="14.4" hidden="1">
      <c r="A80" s="71">
        <v>44166</v>
      </c>
      <c r="B80" s="76">
        <f t="shared" si="211"/>
        <v>1245.42</v>
      </c>
      <c r="C80" s="73">
        <f t="shared" si="218"/>
        <v>-275.8599999999999</v>
      </c>
      <c r="D80" s="74">
        <f t="shared" si="213"/>
        <v>-0.18133413967185522</v>
      </c>
      <c r="E80" s="75">
        <v>0.34</v>
      </c>
      <c r="F80" s="75">
        <f t="shared" si="214"/>
        <v>-6.1653607488430781E-2</v>
      </c>
      <c r="H80" s="71">
        <v>44166</v>
      </c>
      <c r="I80" s="76">
        <f t="shared" si="212"/>
        <v>1245.42</v>
      </c>
      <c r="J80" s="73">
        <f t="shared" si="215"/>
        <v>-275.8599999999999</v>
      </c>
      <c r="K80" s="74">
        <f t="shared" si="216"/>
        <v>-0.18133413967185522</v>
      </c>
      <c r="L80" s="75">
        <v>0.38</v>
      </c>
      <c r="M80" s="75">
        <f t="shared" si="217"/>
        <v>-6.8906973075304981E-2</v>
      </c>
    </row>
    <row r="81" spans="1:13" ht="14.4" hidden="1">
      <c r="A81" s="71">
        <v>44197</v>
      </c>
      <c r="B81" s="76">
        <f t="shared" si="211"/>
        <v>1300.42</v>
      </c>
      <c r="C81" s="73">
        <f t="shared" si="218"/>
        <v>-220.8599999999999</v>
      </c>
      <c r="D81" s="74">
        <f t="shared" si="213"/>
        <v>-0.14518037442153969</v>
      </c>
      <c r="E81" s="75">
        <v>0.34</v>
      </c>
      <c r="F81" s="75">
        <f t="shared" si="214"/>
        <v>-4.9361327303323502E-2</v>
      </c>
      <c r="H81" s="71">
        <v>44197</v>
      </c>
      <c r="I81" s="76">
        <f t="shared" si="212"/>
        <v>1300.42</v>
      </c>
      <c r="J81" s="73">
        <f t="shared" si="215"/>
        <v>-220.8599999999999</v>
      </c>
      <c r="K81" s="74">
        <f t="shared" si="216"/>
        <v>-0.14518037442153969</v>
      </c>
      <c r="L81" s="75">
        <v>0.38</v>
      </c>
      <c r="M81" s="75">
        <f t="shared" si="217"/>
        <v>-5.5168542280185084E-2</v>
      </c>
    </row>
    <row r="82" spans="1:13" ht="14.4" hidden="1">
      <c r="A82" s="71">
        <v>44228</v>
      </c>
      <c r="B82" s="76">
        <f t="shared" si="211"/>
        <v>1358.42</v>
      </c>
      <c r="C82" s="73">
        <f t="shared" si="218"/>
        <v>-162.8599999999999</v>
      </c>
      <c r="D82" s="74">
        <f t="shared" si="213"/>
        <v>-0.10705458561211605</v>
      </c>
      <c r="E82" s="75">
        <v>0.34</v>
      </c>
      <c r="F82" s="75">
        <f t="shared" si="214"/>
        <v>-3.6398559108119455E-2</v>
      </c>
      <c r="H82" s="71">
        <v>44228</v>
      </c>
      <c r="I82" s="76">
        <f t="shared" si="212"/>
        <v>1358.42</v>
      </c>
      <c r="J82" s="73">
        <f t="shared" si="215"/>
        <v>-162.8599999999999</v>
      </c>
      <c r="K82" s="74">
        <f t="shared" si="216"/>
        <v>-0.10705458561211605</v>
      </c>
      <c r="L82" s="75">
        <v>0.38</v>
      </c>
      <c r="M82" s="75">
        <f t="shared" si="217"/>
        <v>-4.0680742532604099E-2</v>
      </c>
    </row>
    <row r="83" spans="1:13" ht="14.4" hidden="1">
      <c r="A83" s="71">
        <v>44256</v>
      </c>
      <c r="B83" s="76">
        <f t="shared" si="211"/>
        <v>1412.42</v>
      </c>
      <c r="C83" s="73">
        <f t="shared" si="218"/>
        <v>-108.8599999999999</v>
      </c>
      <c r="D83" s="74">
        <f t="shared" si="213"/>
        <v>-7.1558161548169893E-2</v>
      </c>
      <c r="E83" s="75">
        <v>0.34</v>
      </c>
      <c r="F83" s="75">
        <f t="shared" si="214"/>
        <v>-2.4329774926377765E-2</v>
      </c>
      <c r="H83" s="71">
        <v>44256</v>
      </c>
      <c r="I83" s="76">
        <f t="shared" si="212"/>
        <v>1412.42</v>
      </c>
      <c r="J83" s="73">
        <f t="shared" si="215"/>
        <v>-108.8599999999999</v>
      </c>
      <c r="K83" s="74">
        <f t="shared" si="216"/>
        <v>-7.1558161548169893E-2</v>
      </c>
      <c r="L83" s="75">
        <v>0.38</v>
      </c>
      <c r="M83" s="75">
        <f t="shared" si="217"/>
        <v>-2.7192101388304558E-2</v>
      </c>
    </row>
    <row r="84" spans="1:13" ht="14.4">
      <c r="A84" s="71">
        <v>44287</v>
      </c>
      <c r="B84" s="76">
        <f t="shared" si="211"/>
        <v>1477.62</v>
      </c>
      <c r="C84" s="73">
        <f t="shared" si="218"/>
        <v>-43.660000000000082</v>
      </c>
      <c r="D84" s="74">
        <f t="shared" si="213"/>
        <v>-2.8699516196886887E-2</v>
      </c>
      <c r="E84" s="75">
        <v>0.34</v>
      </c>
      <c r="F84" s="75">
        <f t="shared" si="214"/>
        <v>-9.757835506941542E-3</v>
      </c>
      <c r="H84" s="71">
        <v>44287</v>
      </c>
      <c r="I84" s="76">
        <f t="shared" si="212"/>
        <v>1477.62</v>
      </c>
      <c r="J84" s="73">
        <f t="shared" si="215"/>
        <v>-43.660000000000082</v>
      </c>
      <c r="K84" s="74">
        <f t="shared" si="216"/>
        <v>-2.8699516196886887E-2</v>
      </c>
      <c r="L84" s="75">
        <v>0.38</v>
      </c>
      <c r="M84" s="75">
        <f t="shared" si="217"/>
        <v>-1.0905816154817017E-2</v>
      </c>
    </row>
    <row r="85" spans="1:13" ht="14.4">
      <c r="A85" s="71">
        <v>44317</v>
      </c>
      <c r="B85" s="76">
        <f t="shared" si="211"/>
        <v>1446.62</v>
      </c>
      <c r="C85" s="73">
        <f t="shared" ref="C85" si="219">B85-$B$61</f>
        <v>-74.660000000000082</v>
      </c>
      <c r="D85" s="74">
        <f t="shared" ref="D85" si="220">C85/$B$61</f>
        <v>-4.9077092974337454E-2</v>
      </c>
      <c r="E85" s="75">
        <v>0.34</v>
      </c>
      <c r="F85" s="75">
        <f t="shared" ref="F85" si="221">E85*D85</f>
        <v>-1.6686211611274735E-2</v>
      </c>
      <c r="H85" s="71">
        <v>44317</v>
      </c>
      <c r="I85" s="76">
        <f t="shared" ref="I85" si="222">B28</f>
        <v>1446.62</v>
      </c>
      <c r="J85" s="73">
        <f t="shared" ref="J85" si="223">I85-$I$61</f>
        <v>-74.660000000000082</v>
      </c>
      <c r="K85" s="74">
        <f t="shared" ref="K85" si="224">J85/$I$61</f>
        <v>-4.9077092974337454E-2</v>
      </c>
      <c r="L85" s="75">
        <v>0.38</v>
      </c>
      <c r="M85" s="75">
        <f t="shared" ref="M85" si="225">L85*K85</f>
        <v>-1.8649295330248231E-2</v>
      </c>
    </row>
    <row r="86" spans="1:13" ht="14.4">
      <c r="A86" s="71">
        <v>44348</v>
      </c>
      <c r="B86" s="76">
        <f t="shared" si="211"/>
        <v>1466.62</v>
      </c>
      <c r="C86" s="73">
        <f t="shared" ref="C86" si="226">B86-$B$61</f>
        <v>-54.660000000000082</v>
      </c>
      <c r="D86" s="74">
        <f t="shared" ref="D86" si="227">C86/$B$61</f>
        <v>-3.5930269246949989E-2</v>
      </c>
      <c r="E86" s="75">
        <v>0.34</v>
      </c>
      <c r="F86" s="75">
        <f t="shared" ref="F86" si="228">E86*D86</f>
        <v>-1.2216291543962997E-2</v>
      </c>
      <c r="H86" s="71">
        <v>44348</v>
      </c>
      <c r="I86" s="76">
        <f t="shared" ref="I86" si="229">B29</f>
        <v>1466.62</v>
      </c>
      <c r="J86" s="73">
        <f t="shared" ref="J86" si="230">I86-$I$61</f>
        <v>-54.660000000000082</v>
      </c>
      <c r="K86" s="74">
        <f t="shared" ref="K86" si="231">J86/$I$61</f>
        <v>-3.5930269246949989E-2</v>
      </c>
      <c r="L86" s="75">
        <v>0.38</v>
      </c>
      <c r="M86" s="75">
        <f t="shared" ref="M86" si="232">L86*K86</f>
        <v>-1.3653502313840996E-2</v>
      </c>
    </row>
    <row r="87" spans="1:13" ht="14.4">
      <c r="A87" s="71">
        <v>44378</v>
      </c>
      <c r="B87" s="76">
        <f t="shared" si="211"/>
        <v>1508.62</v>
      </c>
      <c r="C87" s="73">
        <f t="shared" ref="C87" si="233">B87-$B$61</f>
        <v>-12.660000000000082</v>
      </c>
      <c r="D87" s="74">
        <f t="shared" ref="D87" si="234">C87/$B$61</f>
        <v>-8.3219394194363177E-3</v>
      </c>
      <c r="E87" s="75">
        <v>0.34</v>
      </c>
      <c r="F87" s="75">
        <f t="shared" ref="F87" si="235">E87*D87</f>
        <v>-2.829459402608348E-3</v>
      </c>
      <c r="H87" s="71">
        <v>44378</v>
      </c>
      <c r="I87" s="76">
        <f t="shared" ref="I87" si="236">B30</f>
        <v>1508.62</v>
      </c>
      <c r="J87" s="73">
        <f t="shared" ref="J87" si="237">I87-$I$61</f>
        <v>-12.660000000000082</v>
      </c>
      <c r="K87" s="74">
        <f t="shared" ref="K87" si="238">J87/$I$61</f>
        <v>-8.3219394194363177E-3</v>
      </c>
      <c r="L87" s="75">
        <v>0.38</v>
      </c>
      <c r="M87" s="75">
        <f t="shared" ref="M87" si="239">L87*K87</f>
        <v>-3.1623369793858007E-3</v>
      </c>
    </row>
    <row r="88" spans="1:13" ht="14.4">
      <c r="A88" s="71">
        <v>44409</v>
      </c>
      <c r="B88" s="76">
        <f t="shared" si="211"/>
        <v>1564.2</v>
      </c>
      <c r="C88" s="73">
        <f t="shared" ref="C88" si="240">B88-$B$61</f>
        <v>42.920000000000073</v>
      </c>
      <c r="D88" s="74">
        <f t="shared" ref="D88" si="241">C88/$B$61</f>
        <v>2.8213083718973544E-2</v>
      </c>
      <c r="E88" s="75">
        <v>0.34</v>
      </c>
      <c r="F88" s="75">
        <f t="shared" ref="F88" si="242">E88*D88</f>
        <v>9.5924484644510054E-3</v>
      </c>
      <c r="H88" s="71">
        <v>44409</v>
      </c>
      <c r="I88" s="76">
        <f t="shared" ref="I88" si="243">B31</f>
        <v>1564.2</v>
      </c>
      <c r="J88" s="73">
        <f t="shared" ref="J88" si="244">I88-$I$61</f>
        <v>42.920000000000073</v>
      </c>
      <c r="K88" s="74">
        <f t="shared" ref="K88" si="245">J88/$I$61</f>
        <v>2.8213083718973544E-2</v>
      </c>
      <c r="L88" s="75">
        <v>0.38</v>
      </c>
      <c r="M88" s="75">
        <f t="shared" ref="M88" si="246">L88*K88</f>
        <v>1.0720971813209947E-2</v>
      </c>
    </row>
    <row r="89" spans="1:13" ht="14.4">
      <c r="A89" s="71">
        <v>44440</v>
      </c>
      <c r="B89" s="76">
        <f t="shared" si="211"/>
        <v>1548.98</v>
      </c>
      <c r="C89" s="73">
        <f t="shared" ref="C89" si="247">B89-$B$61</f>
        <v>27.700000000000045</v>
      </c>
      <c r="D89" s="74">
        <f t="shared" ref="D89" si="248">C89/$B$61</f>
        <v>1.8208350862431666E-2</v>
      </c>
      <c r="E89" s="75">
        <v>0.34</v>
      </c>
      <c r="F89" s="75">
        <f t="shared" ref="F89" si="249">E89*D89</f>
        <v>6.1908392932267667E-3</v>
      </c>
      <c r="H89" s="71">
        <v>44440</v>
      </c>
      <c r="I89" s="76">
        <f t="shared" ref="I89" si="250">B32</f>
        <v>1548.98</v>
      </c>
      <c r="J89" s="73">
        <f t="shared" ref="J89" si="251">I89-$I$61</f>
        <v>27.700000000000045</v>
      </c>
      <c r="K89" s="74">
        <f t="shared" ref="K89" si="252">J89/$I$61</f>
        <v>1.8208350862431666E-2</v>
      </c>
      <c r="L89" s="75">
        <v>0.38</v>
      </c>
      <c r="M89" s="75">
        <f t="shared" ref="M89" si="253">L89*K89</f>
        <v>6.9191733277240335E-3</v>
      </c>
    </row>
    <row r="90" spans="1:13" ht="14.4">
      <c r="A90" s="71">
        <v>44470</v>
      </c>
      <c r="B90" s="76">
        <f t="shared" si="211"/>
        <v>1571.78</v>
      </c>
      <c r="C90" s="73">
        <f t="shared" ref="C90" si="254">B90-$B$61</f>
        <v>50.5</v>
      </c>
      <c r="D90" s="74">
        <f t="shared" ref="D90" si="255">C90/$B$61</f>
        <v>3.3195729911653343E-2</v>
      </c>
      <c r="E90" s="75">
        <v>0.34</v>
      </c>
      <c r="F90" s="75">
        <f t="shared" ref="F90" si="256">E90*D90</f>
        <v>1.1286548169962137E-2</v>
      </c>
      <c r="H90" s="71">
        <v>44470</v>
      </c>
      <c r="I90" s="76">
        <f t="shared" ref="I90" si="257">B33</f>
        <v>1571.78</v>
      </c>
      <c r="J90" s="73">
        <f t="shared" ref="J90" si="258">I90-$I$61</f>
        <v>50.5</v>
      </c>
      <c r="K90" s="74">
        <f t="shared" ref="K90" si="259">J90/$I$61</f>
        <v>3.3195729911653343E-2</v>
      </c>
      <c r="L90" s="75">
        <v>0.38</v>
      </c>
      <c r="M90" s="75">
        <f t="shared" ref="M90" si="260">L90*K90</f>
        <v>1.2614377366428271E-2</v>
      </c>
    </row>
    <row r="91" spans="1:13" ht="14.4">
      <c r="A91" s="71">
        <v>44501</v>
      </c>
      <c r="B91" s="76">
        <f t="shared" si="211"/>
        <v>1719.98</v>
      </c>
      <c r="C91" s="73">
        <f t="shared" ref="C91" si="261">B91-$B$61</f>
        <v>198.70000000000005</v>
      </c>
      <c r="D91" s="74">
        <f t="shared" ref="D91" si="262">C91/$B$61</f>
        <v>0.13061369373159448</v>
      </c>
      <c r="E91" s="75">
        <v>0.34</v>
      </c>
      <c r="F91" s="75">
        <f t="shared" ref="F91" si="263">E91*D91</f>
        <v>4.4408655868742125E-2</v>
      </c>
      <c r="H91" s="71">
        <v>44501</v>
      </c>
      <c r="I91" s="76">
        <f t="shared" ref="I91" si="264">B34</f>
        <v>1719.98</v>
      </c>
      <c r="J91" s="73">
        <f t="shared" ref="J91" si="265">I91-$I$61</f>
        <v>198.70000000000005</v>
      </c>
      <c r="K91" s="74">
        <f t="shared" ref="K91" si="266">J91/$I$61</f>
        <v>0.13061369373159448</v>
      </c>
      <c r="L91" s="75">
        <v>0.38</v>
      </c>
      <c r="M91" s="75">
        <f t="shared" ref="M91" si="267">L91*K91</f>
        <v>4.9633203618005904E-2</v>
      </c>
    </row>
    <row r="92" spans="1:13" ht="14.4">
      <c r="A92" s="71">
        <v>44531</v>
      </c>
      <c r="B92" s="76">
        <f t="shared" si="211"/>
        <v>1792.48</v>
      </c>
      <c r="C92" s="73">
        <f t="shared" ref="C92" si="268">B92-$B$61</f>
        <v>271.20000000000005</v>
      </c>
      <c r="D92" s="74">
        <f t="shared" ref="D92" si="269">C92/$B$61</f>
        <v>0.17827092974337402</v>
      </c>
      <c r="E92" s="75">
        <v>0.34</v>
      </c>
      <c r="F92" s="75">
        <f t="shared" ref="F92" si="270">E92*D92</f>
        <v>6.0612116112747173E-2</v>
      </c>
      <c r="H92" s="71">
        <v>44531</v>
      </c>
      <c r="I92" s="76">
        <f t="shared" ref="I92" si="271">B35</f>
        <v>1792.48</v>
      </c>
      <c r="J92" s="73">
        <f t="shared" ref="J92" si="272">I92-$I$61</f>
        <v>271.20000000000005</v>
      </c>
      <c r="K92" s="74">
        <f t="shared" ref="K92" si="273">J92/$I$61</f>
        <v>0.17827092974337402</v>
      </c>
      <c r="L92" s="75">
        <v>0.38</v>
      </c>
      <c r="M92" s="75">
        <f t="shared" ref="M92" si="274">L92*K92</f>
        <v>6.7742953302482131E-2</v>
      </c>
    </row>
    <row r="93" spans="1:13" ht="14.4">
      <c r="A93" s="71">
        <v>44562</v>
      </c>
      <c r="B93" s="76">
        <f t="shared" si="211"/>
        <v>1724.68</v>
      </c>
      <c r="C93" s="73">
        <f t="shared" ref="C93" si="275">B93-$B$61</f>
        <v>203.40000000000009</v>
      </c>
      <c r="D93" s="74">
        <f t="shared" ref="D93" si="276">C93/$B$61</f>
        <v>0.13370319730753055</v>
      </c>
      <c r="E93" s="75">
        <v>0.34</v>
      </c>
      <c r="F93" s="75">
        <f t="shared" ref="F93" si="277">E93*D93</f>
        <v>4.5459087084560389E-2</v>
      </c>
      <c r="H93" s="71">
        <v>44562</v>
      </c>
      <c r="I93" s="76">
        <f t="shared" ref="I93" si="278">B36</f>
        <v>1724.68</v>
      </c>
      <c r="J93" s="73">
        <f t="shared" ref="J93" si="279">I93-$I$61</f>
        <v>203.40000000000009</v>
      </c>
      <c r="K93" s="74">
        <f t="shared" ref="K93" si="280">J93/$I$61</f>
        <v>0.13370319730753055</v>
      </c>
      <c r="L93" s="75">
        <v>0.38</v>
      </c>
      <c r="M93" s="75">
        <f t="shared" ref="M93" si="281">L93*K93</f>
        <v>5.0807214976861609E-2</v>
      </c>
    </row>
    <row r="94" spans="1:13" ht="14.4">
      <c r="A94" s="71">
        <v>44593</v>
      </c>
      <c r="B94" s="76">
        <f t="shared" si="211"/>
        <v>1804.52</v>
      </c>
      <c r="C94" s="73">
        <f t="shared" ref="C94" si="282">B94-$B$61</f>
        <v>283.24</v>
      </c>
      <c r="D94" s="74">
        <f t="shared" ref="D94" si="283">C94/$B$61</f>
        <v>0.18618531762726126</v>
      </c>
      <c r="E94" s="75">
        <v>0.34</v>
      </c>
      <c r="F94" s="75">
        <f t="shared" ref="F94" si="284">E94*D94</f>
        <v>6.3303007993268837E-2</v>
      </c>
      <c r="H94" s="71">
        <v>44593</v>
      </c>
      <c r="I94" s="76">
        <f t="shared" ref="I94" si="285">B37</f>
        <v>1804.52</v>
      </c>
      <c r="J94" s="73">
        <f t="shared" ref="J94" si="286">I94-$I$61</f>
        <v>283.24</v>
      </c>
      <c r="K94" s="74">
        <f t="shared" ref="K94" si="287">J94/$I$61</f>
        <v>0.18618531762726126</v>
      </c>
      <c r="L94" s="75">
        <v>0.38</v>
      </c>
      <c r="M94" s="75">
        <f t="shared" ref="M94" si="288">L94*K94</f>
        <v>7.0750420698359281E-2</v>
      </c>
    </row>
    <row r="95" spans="1:13" ht="14.4">
      <c r="A95" s="71">
        <v>44621</v>
      </c>
      <c r="B95" s="76">
        <f t="shared" si="211"/>
        <v>1948.88</v>
      </c>
      <c r="C95" s="73">
        <f t="shared" ref="C95" si="289">B95-$B$61</f>
        <v>427.60000000000014</v>
      </c>
      <c r="D95" s="74">
        <f t="shared" ref="D95" si="290">C95/$B$61</f>
        <v>0.28107909129154407</v>
      </c>
      <c r="E95" s="75">
        <v>0.34</v>
      </c>
      <c r="F95" s="75">
        <f t="shared" ref="F95" si="291">E95*D95</f>
        <v>9.5566891039124996E-2</v>
      </c>
      <c r="H95" s="71">
        <v>44621</v>
      </c>
      <c r="I95" s="76">
        <f t="shared" ref="I95" si="292">B38</f>
        <v>1948.88</v>
      </c>
      <c r="J95" s="73">
        <f t="shared" ref="J95" si="293">I95-$I$61</f>
        <v>427.60000000000014</v>
      </c>
      <c r="K95" s="74">
        <f t="shared" ref="K95" si="294">J95/$I$61</f>
        <v>0.28107909129154407</v>
      </c>
      <c r="L95" s="75">
        <v>0.38</v>
      </c>
      <c r="M95" s="75">
        <f t="shared" ref="M95" si="295">L95*K95</f>
        <v>0.10681005469078675</v>
      </c>
    </row>
    <row r="96" spans="1:13" ht="14.4">
      <c r="A96" s="71">
        <v>44652</v>
      </c>
      <c r="B96" s="76">
        <f t="shared" si="211"/>
        <v>2101.44</v>
      </c>
      <c r="C96" s="73">
        <f t="shared" ref="C96" si="296">B96-$B$61</f>
        <v>580.16000000000008</v>
      </c>
      <c r="D96" s="74">
        <f t="shared" ref="D96" si="297">C96/$B$61</f>
        <v>0.38136306268405562</v>
      </c>
      <c r="E96" s="75">
        <v>0.34</v>
      </c>
      <c r="F96" s="75">
        <f t="shared" ref="F96" si="298">E96*D96</f>
        <v>0.12966344131257893</v>
      </c>
      <c r="H96" s="71">
        <v>44652</v>
      </c>
      <c r="I96" s="76">
        <f t="shared" ref="I96" si="299">B39</f>
        <v>2101.44</v>
      </c>
      <c r="J96" s="73">
        <f t="shared" ref="J96" si="300">I96-$I$61</f>
        <v>580.16000000000008</v>
      </c>
      <c r="K96" s="74">
        <f t="shared" ref="K96" si="301">J96/$I$61</f>
        <v>0.38136306268405562</v>
      </c>
      <c r="L96" s="75">
        <v>0.38</v>
      </c>
      <c r="M96" s="75">
        <f t="shared" ref="M96" si="302">L96*K96</f>
        <v>0.14491796381994113</v>
      </c>
    </row>
    <row r="97" spans="1:13" ht="14.4">
      <c r="A97" s="71">
        <v>44682</v>
      </c>
      <c r="B97" s="76">
        <f t="shared" si="211"/>
        <v>2199.44</v>
      </c>
      <c r="C97" s="73">
        <f t="shared" ref="C97" si="303">B97-$B$61</f>
        <v>678.16000000000008</v>
      </c>
      <c r="D97" s="74">
        <f t="shared" ref="D97" si="304">C97/$B$61</f>
        <v>0.44578249894825417</v>
      </c>
      <c r="E97" s="75">
        <v>0.34</v>
      </c>
      <c r="F97" s="75">
        <f t="shared" ref="F97" si="305">E97*D97</f>
        <v>0.15156604964240644</v>
      </c>
      <c r="H97" s="71">
        <v>44682</v>
      </c>
      <c r="I97" s="76">
        <f t="shared" ref="I97" si="306">B40</f>
        <v>2199.44</v>
      </c>
      <c r="J97" s="73">
        <f t="shared" ref="J97" si="307">I97-$I$61</f>
        <v>678.16000000000008</v>
      </c>
      <c r="K97" s="74">
        <f t="shared" ref="K97" si="308">J97/$I$61</f>
        <v>0.44578249894825417</v>
      </c>
      <c r="L97" s="75">
        <v>0.38</v>
      </c>
      <c r="M97" s="75">
        <f t="shared" ref="M97" si="309">L97*K97</f>
        <v>0.16939734960033659</v>
      </c>
    </row>
    <row r="98" spans="1:13" ht="14.4">
      <c r="A98" s="71">
        <v>44713</v>
      </c>
      <c r="B98" s="76">
        <f t="shared" si="211"/>
        <v>2309.44</v>
      </c>
      <c r="C98" s="73">
        <f t="shared" ref="C98" si="310">B98-$B$61</f>
        <v>788.16000000000008</v>
      </c>
      <c r="D98" s="74">
        <f t="shared" ref="D98" si="311">C98/$B$61</f>
        <v>0.51809002944888516</v>
      </c>
      <c r="E98" s="75">
        <v>0.34</v>
      </c>
      <c r="F98" s="75">
        <f t="shared" ref="F98" si="312">E98*D98</f>
        <v>0.17615061001262097</v>
      </c>
      <c r="H98" s="71">
        <v>44713</v>
      </c>
      <c r="I98" s="76">
        <f t="shared" ref="I98" si="313">B41</f>
        <v>2309.44</v>
      </c>
      <c r="J98" s="73">
        <f t="shared" ref="J98" si="314">I98-$I$61</f>
        <v>788.16000000000008</v>
      </c>
      <c r="K98" s="74">
        <f t="shared" ref="K98" si="315">J98/$I$61</f>
        <v>0.51809002944888516</v>
      </c>
      <c r="L98" s="75">
        <v>0.38</v>
      </c>
      <c r="M98" s="75">
        <f t="shared" ref="M98" si="316">L98*K98</f>
        <v>0.19687421119057635</v>
      </c>
    </row>
    <row r="99" spans="1:13" ht="14.4">
      <c r="A99" s="71">
        <v>44743</v>
      </c>
      <c r="B99" s="76">
        <f t="shared" si="211"/>
        <v>2540.44</v>
      </c>
      <c r="C99" s="73">
        <f t="shared" ref="C99" si="317">B99-$B$61</f>
        <v>1019.1600000000001</v>
      </c>
      <c r="D99" s="74">
        <f t="shared" ref="D99" si="318">C99/$B$61</f>
        <v>0.6699358435002104</v>
      </c>
      <c r="E99" s="75">
        <v>0.34</v>
      </c>
      <c r="F99" s="75">
        <f t="shared" ref="F99" si="319">E99*D99</f>
        <v>0.22777818679007156</v>
      </c>
      <c r="H99" s="71">
        <v>44743</v>
      </c>
      <c r="I99" s="76">
        <f t="shared" ref="I99" si="320">B42</f>
        <v>2540.44</v>
      </c>
      <c r="J99" s="73">
        <f t="shared" ref="J99" si="321">I99-$I$61</f>
        <v>1019.1600000000001</v>
      </c>
      <c r="K99" s="74">
        <f t="shared" ref="K99" si="322">J99/$I$61</f>
        <v>0.6699358435002104</v>
      </c>
      <c r="L99" s="75">
        <v>0.38</v>
      </c>
      <c r="M99" s="75">
        <f t="shared" ref="M99" si="323">L99*K99</f>
        <v>0.25457562053007998</v>
      </c>
    </row>
    <row r="100" spans="1:13" ht="14.4">
      <c r="A100" s="71">
        <v>44774</v>
      </c>
      <c r="B100" s="76">
        <f t="shared" si="211"/>
        <v>2452.44</v>
      </c>
      <c r="C100" s="73">
        <f t="shared" ref="C100" si="324">B100-$B$61</f>
        <v>931.16000000000008</v>
      </c>
      <c r="D100" s="74">
        <f t="shared" ref="D100" si="325">C100/$B$61</f>
        <v>0.61208981909970561</v>
      </c>
      <c r="E100" s="75">
        <v>0.34</v>
      </c>
      <c r="F100" s="75">
        <f t="shared" ref="F100" si="326">E100*D100</f>
        <v>0.20811053849389993</v>
      </c>
      <c r="H100" s="71">
        <v>44774</v>
      </c>
      <c r="I100" s="76">
        <f t="shared" ref="I100" si="327">B43</f>
        <v>2452.44</v>
      </c>
      <c r="J100" s="73">
        <f t="shared" ref="J100" si="328">I100-$I$61</f>
        <v>931.16000000000008</v>
      </c>
      <c r="K100" s="74">
        <f t="shared" ref="K100" si="329">J100/$I$61</f>
        <v>0.61208981909970561</v>
      </c>
      <c r="L100" s="75">
        <v>0.38</v>
      </c>
      <c r="M100" s="75">
        <f t="shared" ref="M100" si="330">L100*K100</f>
        <v>0.23259413125788814</v>
      </c>
    </row>
    <row r="101" spans="1:13" ht="14.4">
      <c r="A101" s="71">
        <v>44805</v>
      </c>
      <c r="B101" s="76">
        <f t="shared" si="211"/>
        <v>2396.1</v>
      </c>
      <c r="C101" s="73">
        <f t="shared" ref="C101" si="331">B101-$B$61</f>
        <v>874.81999999999994</v>
      </c>
      <c r="D101" s="74">
        <f t="shared" ref="D101" si="332">C101/$B$61</f>
        <v>0.57505521665965498</v>
      </c>
      <c r="E101" s="75">
        <v>0.34</v>
      </c>
      <c r="F101" s="75">
        <f t="shared" ref="F101" si="333">E101*D101</f>
        <v>0.19551877366428272</v>
      </c>
      <c r="H101" s="71">
        <v>44805</v>
      </c>
      <c r="I101" s="76">
        <f t="shared" ref="I101" si="334">B44</f>
        <v>2396.1</v>
      </c>
      <c r="J101" s="73">
        <f t="shared" ref="J101" si="335">I101-$I$61</f>
        <v>874.81999999999994</v>
      </c>
      <c r="K101" s="74">
        <f t="shared" ref="K101" si="336">J101/$I$61</f>
        <v>0.57505521665965498</v>
      </c>
      <c r="L101" s="75">
        <v>0.38</v>
      </c>
      <c r="M101" s="75">
        <f t="shared" ref="M101" si="337">L101*K101</f>
        <v>0.21852098233066888</v>
      </c>
    </row>
    <row r="102" spans="1:13" ht="14.4">
      <c r="A102" s="71">
        <v>44835</v>
      </c>
      <c r="B102" s="76">
        <f t="shared" si="211"/>
        <v>2406.1</v>
      </c>
      <c r="C102" s="73">
        <f t="shared" ref="C102" si="338">B102-$B$61</f>
        <v>884.81999999999994</v>
      </c>
      <c r="D102" s="74">
        <f t="shared" ref="D102" si="339">C102/$B$61</f>
        <v>0.58162862852334873</v>
      </c>
      <c r="E102" s="75">
        <v>0.34</v>
      </c>
      <c r="F102" s="75">
        <f t="shared" ref="F102" si="340">E102*D102</f>
        <v>0.19775373369793858</v>
      </c>
      <c r="H102" s="71">
        <v>44835</v>
      </c>
      <c r="I102" s="76">
        <f t="shared" ref="I102" si="341">B45</f>
        <v>2406.1</v>
      </c>
      <c r="J102" s="73">
        <f t="shared" ref="J102" si="342">I102-$I$61</f>
        <v>884.81999999999994</v>
      </c>
      <c r="K102" s="74">
        <f t="shared" ref="K102" si="343">J102/$I$61</f>
        <v>0.58162862852334873</v>
      </c>
      <c r="L102" s="75">
        <v>0.38</v>
      </c>
      <c r="M102" s="75">
        <f t="shared" ref="M102" si="344">L102*K102</f>
        <v>0.22101887883887253</v>
      </c>
    </row>
    <row r="103" spans="1:13" ht="14.4">
      <c r="A103" s="71">
        <v>44866</v>
      </c>
      <c r="B103" s="76">
        <f t="shared" si="211"/>
        <v>2548.96</v>
      </c>
      <c r="C103" s="73">
        <f t="shared" ref="C103" si="345">B103-$B$61</f>
        <v>1027.68</v>
      </c>
      <c r="D103" s="74">
        <f t="shared" ref="D103" si="346">C103/$B$61</f>
        <v>0.67553639040807745</v>
      </c>
      <c r="E103" s="75">
        <v>0.34</v>
      </c>
      <c r="F103" s="75">
        <f t="shared" ref="F103" si="347">E103*D103</f>
        <v>0.22968237273874634</v>
      </c>
      <c r="H103" s="71">
        <v>44866</v>
      </c>
      <c r="I103" s="76">
        <f t="shared" ref="I103" si="348">B46</f>
        <v>2548.96</v>
      </c>
      <c r="J103" s="73">
        <f t="shared" ref="J103" si="349">I103-$I$61</f>
        <v>1027.68</v>
      </c>
      <c r="K103" s="74">
        <f t="shared" ref="K103" si="350">J103/$I$61</f>
        <v>0.67553639040807745</v>
      </c>
      <c r="L103" s="75">
        <v>0.38</v>
      </c>
      <c r="M103" s="75">
        <f t="shared" ref="M103" si="351">L103*K103</f>
        <v>0.25670382835506944</v>
      </c>
    </row>
    <row r="104" spans="1:13" ht="14.4">
      <c r="A104" s="71">
        <v>44896</v>
      </c>
      <c r="B104" s="76">
        <f t="shared" si="211"/>
        <v>2391.77</v>
      </c>
      <c r="C104" s="73">
        <f t="shared" ref="C104" si="352">B104-$B$61</f>
        <v>870.49</v>
      </c>
      <c r="D104" s="74">
        <f t="shared" ref="D104" si="353">C104/$B$61</f>
        <v>0.57220892932267564</v>
      </c>
      <c r="E104" s="75">
        <v>0.34</v>
      </c>
      <c r="F104" s="75">
        <f t="shared" ref="F104" si="354">E104*D104</f>
        <v>0.19455103596970974</v>
      </c>
      <c r="H104" s="71">
        <v>44896</v>
      </c>
      <c r="I104" s="76">
        <f t="shared" ref="I104" si="355">B47</f>
        <v>2391.77</v>
      </c>
      <c r="J104" s="73">
        <f t="shared" ref="J104" si="356">I104-$I$61</f>
        <v>870.49</v>
      </c>
      <c r="K104" s="74">
        <f t="shared" ref="K104" si="357">J104/$I$61</f>
        <v>0.57220892932267564</v>
      </c>
      <c r="L104" s="75">
        <v>0.38</v>
      </c>
      <c r="M104" s="75">
        <f t="shared" ref="M104" si="358">L104*K104</f>
        <v>0.21743939314261673</v>
      </c>
    </row>
    <row r="105" spans="1:13" ht="14.4">
      <c r="A105" s="71">
        <v>44927</v>
      </c>
      <c r="B105" s="76">
        <f t="shared" si="211"/>
        <v>2122.87</v>
      </c>
      <c r="C105" s="73">
        <f t="shared" ref="C105" si="359">B105-$B$61</f>
        <v>601.58999999999992</v>
      </c>
      <c r="D105" s="74">
        <f t="shared" ref="D105" si="360">C105/$B$61</f>
        <v>0.39544988430795114</v>
      </c>
      <c r="E105" s="75">
        <v>0.34</v>
      </c>
      <c r="F105" s="75">
        <f t="shared" ref="F105" si="361">E105*D105</f>
        <v>0.13445296066470339</v>
      </c>
      <c r="H105" s="71">
        <v>44927</v>
      </c>
      <c r="I105" s="76">
        <f t="shared" ref="I105" si="362">B48</f>
        <v>2122.87</v>
      </c>
      <c r="J105" s="73">
        <f t="shared" ref="J105" si="363">I105-$I$61</f>
        <v>601.58999999999992</v>
      </c>
      <c r="K105" s="74">
        <f t="shared" ref="K105" si="364">J105/$I$61</f>
        <v>0.39544988430795114</v>
      </c>
      <c r="L105" s="75">
        <v>0.38</v>
      </c>
      <c r="M105" s="75">
        <f t="shared" ref="M105" si="365">L105*K105</f>
        <v>0.15027095603702142</v>
      </c>
    </row>
    <row r="106" spans="1:13" ht="14.4">
      <c r="A106" s="71">
        <v>44958</v>
      </c>
      <c r="B106" s="76">
        <f t="shared" si="211"/>
        <v>2132.0300000000002</v>
      </c>
      <c r="C106" s="73">
        <f t="shared" ref="C106" si="366">B106-$B$61</f>
        <v>610.75000000000023</v>
      </c>
      <c r="D106" s="74">
        <f t="shared" ref="D106" si="367">C106/$B$61</f>
        <v>0.40147112957509479</v>
      </c>
      <c r="E106" s="75">
        <v>0.34</v>
      </c>
      <c r="F106" s="75">
        <f t="shared" ref="F106" si="368">E106*D106</f>
        <v>0.13650018405553224</v>
      </c>
      <c r="H106" s="71">
        <v>44958</v>
      </c>
      <c r="I106" s="76">
        <f t="shared" ref="I106" si="369">B49</f>
        <v>2132.0300000000002</v>
      </c>
      <c r="J106" s="73">
        <f t="shared" ref="J106" si="370">I106-$I$61</f>
        <v>610.75000000000023</v>
      </c>
      <c r="K106" s="74">
        <f t="shared" ref="K106" si="371">J106/$I$61</f>
        <v>0.40147112957509479</v>
      </c>
      <c r="L106" s="75">
        <v>0.38</v>
      </c>
      <c r="M106" s="75">
        <f t="shared" ref="M106" si="372">L106*K106</f>
        <v>0.15255902923853601</v>
      </c>
    </row>
    <row r="107" spans="1:13" ht="14.4">
      <c r="A107" s="71">
        <v>44986</v>
      </c>
      <c r="B107" s="76">
        <v>2162.41</v>
      </c>
      <c r="C107" s="73">
        <f t="shared" ref="C107" si="373">B107-$B$61</f>
        <v>641.12999999999988</v>
      </c>
      <c r="D107" s="74">
        <f t="shared" ref="D107" si="374">C107/$B$61</f>
        <v>0.42144115481699612</v>
      </c>
      <c r="E107" s="75">
        <v>0.34</v>
      </c>
      <c r="F107" s="75">
        <f t="shared" ref="F107" si="375">E107*D107</f>
        <v>0.1432899926377787</v>
      </c>
      <c r="H107" s="71">
        <v>44986</v>
      </c>
      <c r="I107" s="76">
        <v>2162.41</v>
      </c>
      <c r="J107" s="73">
        <f t="shared" ref="J107" si="376">I107-$I$61</f>
        <v>641.12999999999988</v>
      </c>
      <c r="K107" s="74">
        <f t="shared" ref="K107" si="377">J107/$I$61</f>
        <v>0.42144115481699612</v>
      </c>
      <c r="L107" s="75">
        <v>0.38</v>
      </c>
      <c r="M107" s="75">
        <f t="shared" ref="M107" si="378">L107*K107</f>
        <v>0.16014763883045852</v>
      </c>
    </row>
    <row r="108" spans="1:13" ht="14.4">
      <c r="A108" s="71">
        <v>45017</v>
      </c>
      <c r="B108" s="76">
        <f>'Fuel prices'!BY17</f>
        <v>2088.83</v>
      </c>
      <c r="C108" s="73">
        <f t="shared" ref="C108" si="379">B108-$B$61</f>
        <v>567.54999999999995</v>
      </c>
      <c r="D108" s="74">
        <f t="shared" ref="D108" si="380">C108/$B$61</f>
        <v>0.37307399032393773</v>
      </c>
      <c r="E108" s="75">
        <v>0.34</v>
      </c>
      <c r="F108" s="75">
        <f t="shared" ref="F108" si="381">E108*D108</f>
        <v>0.12684515671013885</v>
      </c>
      <c r="H108" s="71">
        <v>45017</v>
      </c>
      <c r="I108" s="76">
        <f>'Fuel prices'!BY17</f>
        <v>2088.83</v>
      </c>
      <c r="J108" s="73">
        <f t="shared" ref="J108" si="382">I108-$I$61</f>
        <v>567.54999999999995</v>
      </c>
      <c r="K108" s="74">
        <f t="shared" ref="K108" si="383">J108/$I$61</f>
        <v>0.37307399032393773</v>
      </c>
      <c r="L108" s="75">
        <v>0.38</v>
      </c>
      <c r="M108" s="75">
        <f t="shared" ref="M108" si="384">L108*K108</f>
        <v>0.14176811632309633</v>
      </c>
    </row>
    <row r="109" spans="1:13" ht="14.4">
      <c r="A109" s="71">
        <v>45047</v>
      </c>
      <c r="B109" s="76">
        <f>'Fuel prices'!BZ17</f>
        <v>2016.29</v>
      </c>
      <c r="C109" s="73">
        <f t="shared" ref="C109" si="385">B109-$B$61</f>
        <v>495.01</v>
      </c>
      <c r="D109" s="74">
        <f t="shared" ref="D109" si="386">C109/$B$61</f>
        <v>0.3253904606647034</v>
      </c>
      <c r="E109" s="75">
        <v>0.34</v>
      </c>
      <c r="F109" s="75">
        <f t="shared" ref="F109" si="387">E109*D109</f>
        <v>0.11063275662599917</v>
      </c>
      <c r="H109" s="71">
        <v>45047</v>
      </c>
      <c r="I109" s="76">
        <f>B109</f>
        <v>2016.29</v>
      </c>
      <c r="J109" s="73">
        <f t="shared" ref="J109" si="388">I109-$I$61</f>
        <v>495.01</v>
      </c>
      <c r="K109" s="74">
        <f t="shared" ref="K109" si="389">J109/$I$61</f>
        <v>0.3253904606647034</v>
      </c>
      <c r="L109" s="75">
        <v>0.38</v>
      </c>
      <c r="M109" s="75">
        <f t="shared" ref="M109" si="390">L109*K109</f>
        <v>0.12364837505258729</v>
      </c>
    </row>
    <row r="110" spans="1:13" ht="14.4">
      <c r="A110" s="71">
        <v>45078</v>
      </c>
      <c r="B110" s="76">
        <f>'Fuel prices'!CA17</f>
        <v>1931.29</v>
      </c>
      <c r="C110" s="73">
        <f t="shared" ref="C110" si="391">B110-$B$61</f>
        <v>410.01</v>
      </c>
      <c r="D110" s="74">
        <f t="shared" ref="D110" si="392">C110/$B$61</f>
        <v>0.26951645982330669</v>
      </c>
      <c r="E110" s="75">
        <v>0.34</v>
      </c>
      <c r="F110" s="75">
        <f t="shared" ref="F110" si="393">E110*D110</f>
        <v>9.1635596339924283E-2</v>
      </c>
      <c r="H110" s="71">
        <v>45078</v>
      </c>
      <c r="I110" s="76">
        <f>B110</f>
        <v>1931.29</v>
      </c>
      <c r="J110" s="73">
        <f t="shared" ref="J110" si="394">I110-$I$61</f>
        <v>410.01</v>
      </c>
      <c r="K110" s="74">
        <f t="shared" ref="K110" si="395">J110/$I$61</f>
        <v>0.26951645982330669</v>
      </c>
      <c r="L110" s="75">
        <v>0.38</v>
      </c>
      <c r="M110" s="75">
        <f t="shared" ref="M110" si="396">L110*K110</f>
        <v>0.10241625473285654</v>
      </c>
    </row>
    <row r="111" spans="1:13" ht="14.4">
      <c r="A111" s="71">
        <v>45108</v>
      </c>
      <c r="B111" s="76">
        <f>'Fuel prices'!CB17</f>
        <v>1949.29</v>
      </c>
      <c r="C111" s="73">
        <f t="shared" ref="C111" si="397">B111-$B$61</f>
        <v>428.01</v>
      </c>
      <c r="D111" s="74">
        <f t="shared" ref="D111" si="398">C111/$B$61</f>
        <v>0.2813486011779554</v>
      </c>
      <c r="E111" s="75">
        <v>0.34</v>
      </c>
      <c r="F111" s="75">
        <f t="shared" ref="F111" si="399">E111*D111</f>
        <v>9.5658524400504846E-2</v>
      </c>
      <c r="H111" s="71">
        <v>45108</v>
      </c>
      <c r="I111" s="76">
        <f>B111</f>
        <v>1949.29</v>
      </c>
      <c r="J111" s="73">
        <f t="shared" ref="J111" si="400">I111-$I$61</f>
        <v>428.01</v>
      </c>
      <c r="K111" s="74">
        <f t="shared" ref="K111" si="401">J111/$I$61</f>
        <v>0.2813486011779554</v>
      </c>
      <c r="L111" s="75">
        <v>0.38</v>
      </c>
      <c r="M111" s="75">
        <f t="shared" ref="M111" si="402">L111*K111</f>
        <v>0.10691246844762306</v>
      </c>
    </row>
    <row r="112" spans="1:13" ht="14.4">
      <c r="A112" s="71">
        <v>45139</v>
      </c>
      <c r="B112" s="76">
        <f>'Fuel prices'!CC17</f>
        <v>2021.29</v>
      </c>
      <c r="C112" s="73">
        <f t="shared" ref="C112" si="403">B112-$B$61</f>
        <v>500.01</v>
      </c>
      <c r="D112" s="74">
        <f t="shared" ref="D112" si="404">C112/$B$61</f>
        <v>0.32867716659655027</v>
      </c>
      <c r="E112" s="75">
        <v>0.34</v>
      </c>
      <c r="F112" s="75">
        <f t="shared" ref="F112" si="405">E112*D112</f>
        <v>0.1117502366428271</v>
      </c>
      <c r="H112" s="71">
        <v>45139</v>
      </c>
      <c r="I112" s="76">
        <f>B112</f>
        <v>2021.29</v>
      </c>
      <c r="J112" s="73">
        <f t="shared" ref="J112" si="406">I112-$I$61</f>
        <v>500.01</v>
      </c>
      <c r="K112" s="74">
        <f t="shared" ref="K112" si="407">J112/$I$61</f>
        <v>0.32867716659655027</v>
      </c>
      <c r="L112" s="75">
        <v>0.38</v>
      </c>
      <c r="M112" s="75">
        <f t="shared" ref="M112" si="408">L112*K112</f>
        <v>0.12489732330668911</v>
      </c>
    </row>
    <row r="113" spans="1:13" ht="14.4">
      <c r="A113" s="71">
        <v>45170</v>
      </c>
      <c r="B113" s="76">
        <f>'Fuel prices'!CD17</f>
        <v>2305.29</v>
      </c>
      <c r="C113" s="73">
        <f t="shared" ref="C113" si="409">B113-$B$61</f>
        <v>784.01</v>
      </c>
      <c r="D113" s="74">
        <f t="shared" ref="D113" si="410">C113/$B$61</f>
        <v>0.51536206352545222</v>
      </c>
      <c r="E113" s="75">
        <v>0.34</v>
      </c>
      <c r="F113" s="75">
        <f t="shared" ref="F113" si="411">E113*D113</f>
        <v>0.17522310159865376</v>
      </c>
      <c r="H113" s="71">
        <v>45170</v>
      </c>
      <c r="I113" s="76">
        <f>B113</f>
        <v>2305.29</v>
      </c>
      <c r="J113" s="73">
        <f t="shared" ref="J113" si="412">I113-$I$61</f>
        <v>784.01</v>
      </c>
      <c r="K113" s="74">
        <f t="shared" ref="K113" si="413">J113/$I$61</f>
        <v>0.51536206352545222</v>
      </c>
      <c r="L113" s="75">
        <v>0.38</v>
      </c>
      <c r="M113" s="75">
        <f t="shared" ref="M113" si="414">L113*K113</f>
        <v>0.19583758413967184</v>
      </c>
    </row>
  </sheetData>
  <mergeCells count="4">
    <mergeCell ref="A2:F2"/>
    <mergeCell ref="H2:M2"/>
    <mergeCell ref="A59:F59"/>
    <mergeCell ref="H59:M5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744B0-32CD-4FC0-A7A6-272A1CE9D925}">
  <dimension ref="B4:N118"/>
  <sheetViews>
    <sheetView zoomScale="90" zoomScaleNormal="90" zoomScaleSheetLayoutView="100" workbookViewId="0">
      <selection activeCell="E92" sqref="E92"/>
    </sheetView>
  </sheetViews>
  <sheetFormatPr defaultRowHeight="14.4"/>
  <cols>
    <col min="2" max="2" width="25" customWidth="1"/>
    <col min="3" max="3" width="32.6640625" bestFit="1" customWidth="1"/>
    <col min="4" max="4" width="10.44140625" bestFit="1" customWidth="1"/>
    <col min="5" max="5" width="9.5546875" bestFit="1" customWidth="1"/>
    <col min="6" max="6" width="13.33203125" bestFit="1" customWidth="1"/>
    <col min="7" max="7" width="9" bestFit="1" customWidth="1"/>
    <col min="8" max="8" width="11.5546875" bestFit="1" customWidth="1"/>
    <col min="9" max="9" width="24.109375" bestFit="1" customWidth="1"/>
    <col min="10" max="10" width="32.6640625" bestFit="1" customWidth="1"/>
    <col min="11" max="12" width="11.5546875" customWidth="1"/>
    <col min="13" max="13" width="18.33203125" customWidth="1"/>
    <col min="258" max="258" width="25" customWidth="1"/>
    <col min="259" max="259" width="26.44140625" bestFit="1" customWidth="1"/>
    <col min="260" max="260" width="10.44140625" bestFit="1" customWidth="1"/>
    <col min="261" max="261" width="9.5546875" bestFit="1" customWidth="1"/>
    <col min="262" max="262" width="13.33203125" bestFit="1" customWidth="1"/>
    <col min="263" max="263" width="9" bestFit="1" customWidth="1"/>
    <col min="264" max="264" width="11.5546875" bestFit="1" customWidth="1"/>
    <col min="265" max="265" width="10.5546875" bestFit="1" customWidth="1"/>
    <col min="514" max="514" width="25" customWidth="1"/>
    <col min="515" max="515" width="26.44140625" bestFit="1" customWidth="1"/>
    <col min="516" max="516" width="10.44140625" bestFit="1" customWidth="1"/>
    <col min="517" max="517" width="9.5546875" bestFit="1" customWidth="1"/>
    <col min="518" max="518" width="13.33203125" bestFit="1" customWidth="1"/>
    <col min="519" max="519" width="9" bestFit="1" customWidth="1"/>
    <col min="520" max="520" width="11.5546875" bestFit="1" customWidth="1"/>
    <col min="521" max="521" width="10.5546875" bestFit="1" customWidth="1"/>
    <col min="770" max="770" width="25" customWidth="1"/>
    <col min="771" max="771" width="26.44140625" bestFit="1" customWidth="1"/>
    <col min="772" max="772" width="10.44140625" bestFit="1" customWidth="1"/>
    <col min="773" max="773" width="9.5546875" bestFit="1" customWidth="1"/>
    <col min="774" max="774" width="13.33203125" bestFit="1" customWidth="1"/>
    <col min="775" max="775" width="9" bestFit="1" customWidth="1"/>
    <col min="776" max="776" width="11.5546875" bestFit="1" customWidth="1"/>
    <col min="777" max="777" width="10.5546875" bestFit="1" customWidth="1"/>
    <col min="1026" max="1026" width="25" customWidth="1"/>
    <col min="1027" max="1027" width="26.44140625" bestFit="1" customWidth="1"/>
    <col min="1028" max="1028" width="10.44140625" bestFit="1" customWidth="1"/>
    <col min="1029" max="1029" width="9.5546875" bestFit="1" customWidth="1"/>
    <col min="1030" max="1030" width="13.33203125" bestFit="1" customWidth="1"/>
    <col min="1031" max="1031" width="9" bestFit="1" customWidth="1"/>
    <col min="1032" max="1032" width="11.5546875" bestFit="1" customWidth="1"/>
    <col min="1033" max="1033" width="10.5546875" bestFit="1" customWidth="1"/>
    <col min="1282" max="1282" width="25" customWidth="1"/>
    <col min="1283" max="1283" width="26.44140625" bestFit="1" customWidth="1"/>
    <col min="1284" max="1284" width="10.44140625" bestFit="1" customWidth="1"/>
    <col min="1285" max="1285" width="9.5546875" bestFit="1" customWidth="1"/>
    <col min="1286" max="1286" width="13.33203125" bestFit="1" customWidth="1"/>
    <col min="1287" max="1287" width="9" bestFit="1" customWidth="1"/>
    <col min="1288" max="1288" width="11.5546875" bestFit="1" customWidth="1"/>
    <col min="1289" max="1289" width="10.5546875" bestFit="1" customWidth="1"/>
    <col min="1538" max="1538" width="25" customWidth="1"/>
    <col min="1539" max="1539" width="26.44140625" bestFit="1" customWidth="1"/>
    <col min="1540" max="1540" width="10.44140625" bestFit="1" customWidth="1"/>
    <col min="1541" max="1541" width="9.5546875" bestFit="1" customWidth="1"/>
    <col min="1542" max="1542" width="13.33203125" bestFit="1" customWidth="1"/>
    <col min="1543" max="1543" width="9" bestFit="1" customWidth="1"/>
    <col min="1544" max="1544" width="11.5546875" bestFit="1" customWidth="1"/>
    <col min="1545" max="1545" width="10.5546875" bestFit="1" customWidth="1"/>
    <col min="1794" max="1794" width="25" customWidth="1"/>
    <col min="1795" max="1795" width="26.44140625" bestFit="1" customWidth="1"/>
    <col min="1796" max="1796" width="10.44140625" bestFit="1" customWidth="1"/>
    <col min="1797" max="1797" width="9.5546875" bestFit="1" customWidth="1"/>
    <col min="1798" max="1798" width="13.33203125" bestFit="1" customWidth="1"/>
    <col min="1799" max="1799" width="9" bestFit="1" customWidth="1"/>
    <col min="1800" max="1800" width="11.5546875" bestFit="1" customWidth="1"/>
    <col min="1801" max="1801" width="10.5546875" bestFit="1" customWidth="1"/>
    <col min="2050" max="2050" width="25" customWidth="1"/>
    <col min="2051" max="2051" width="26.44140625" bestFit="1" customWidth="1"/>
    <col min="2052" max="2052" width="10.44140625" bestFit="1" customWidth="1"/>
    <col min="2053" max="2053" width="9.5546875" bestFit="1" customWidth="1"/>
    <col min="2054" max="2054" width="13.33203125" bestFit="1" customWidth="1"/>
    <col min="2055" max="2055" width="9" bestFit="1" customWidth="1"/>
    <col min="2056" max="2056" width="11.5546875" bestFit="1" customWidth="1"/>
    <col min="2057" max="2057" width="10.5546875" bestFit="1" customWidth="1"/>
    <col min="2306" max="2306" width="25" customWidth="1"/>
    <col min="2307" max="2307" width="26.44140625" bestFit="1" customWidth="1"/>
    <col min="2308" max="2308" width="10.44140625" bestFit="1" customWidth="1"/>
    <col min="2309" max="2309" width="9.5546875" bestFit="1" customWidth="1"/>
    <col min="2310" max="2310" width="13.33203125" bestFit="1" customWidth="1"/>
    <col min="2311" max="2311" width="9" bestFit="1" customWidth="1"/>
    <col min="2312" max="2312" width="11.5546875" bestFit="1" customWidth="1"/>
    <col min="2313" max="2313" width="10.5546875" bestFit="1" customWidth="1"/>
    <col min="2562" max="2562" width="25" customWidth="1"/>
    <col min="2563" max="2563" width="26.44140625" bestFit="1" customWidth="1"/>
    <col min="2564" max="2564" width="10.44140625" bestFit="1" customWidth="1"/>
    <col min="2565" max="2565" width="9.5546875" bestFit="1" customWidth="1"/>
    <col min="2566" max="2566" width="13.33203125" bestFit="1" customWidth="1"/>
    <col min="2567" max="2567" width="9" bestFit="1" customWidth="1"/>
    <col min="2568" max="2568" width="11.5546875" bestFit="1" customWidth="1"/>
    <col min="2569" max="2569" width="10.5546875" bestFit="1" customWidth="1"/>
    <col min="2818" max="2818" width="25" customWidth="1"/>
    <col min="2819" max="2819" width="26.44140625" bestFit="1" customWidth="1"/>
    <col min="2820" max="2820" width="10.44140625" bestFit="1" customWidth="1"/>
    <col min="2821" max="2821" width="9.5546875" bestFit="1" customWidth="1"/>
    <col min="2822" max="2822" width="13.33203125" bestFit="1" customWidth="1"/>
    <col min="2823" max="2823" width="9" bestFit="1" customWidth="1"/>
    <col min="2824" max="2824" width="11.5546875" bestFit="1" customWidth="1"/>
    <col min="2825" max="2825" width="10.5546875" bestFit="1" customWidth="1"/>
    <col min="3074" max="3074" width="25" customWidth="1"/>
    <col min="3075" max="3075" width="26.44140625" bestFit="1" customWidth="1"/>
    <col min="3076" max="3076" width="10.44140625" bestFit="1" customWidth="1"/>
    <col min="3077" max="3077" width="9.5546875" bestFit="1" customWidth="1"/>
    <col min="3078" max="3078" width="13.33203125" bestFit="1" customWidth="1"/>
    <col min="3079" max="3079" width="9" bestFit="1" customWidth="1"/>
    <col min="3080" max="3080" width="11.5546875" bestFit="1" customWidth="1"/>
    <col min="3081" max="3081" width="10.5546875" bestFit="1" customWidth="1"/>
    <col min="3330" max="3330" width="25" customWidth="1"/>
    <col min="3331" max="3331" width="26.44140625" bestFit="1" customWidth="1"/>
    <col min="3332" max="3332" width="10.44140625" bestFit="1" customWidth="1"/>
    <col min="3333" max="3333" width="9.5546875" bestFit="1" customWidth="1"/>
    <col min="3334" max="3334" width="13.33203125" bestFit="1" customWidth="1"/>
    <col min="3335" max="3335" width="9" bestFit="1" customWidth="1"/>
    <col min="3336" max="3336" width="11.5546875" bestFit="1" customWidth="1"/>
    <col min="3337" max="3337" width="10.5546875" bestFit="1" customWidth="1"/>
    <col min="3586" max="3586" width="25" customWidth="1"/>
    <col min="3587" max="3587" width="26.44140625" bestFit="1" customWidth="1"/>
    <col min="3588" max="3588" width="10.44140625" bestFit="1" customWidth="1"/>
    <col min="3589" max="3589" width="9.5546875" bestFit="1" customWidth="1"/>
    <col min="3590" max="3590" width="13.33203125" bestFit="1" customWidth="1"/>
    <col min="3591" max="3591" width="9" bestFit="1" customWidth="1"/>
    <col min="3592" max="3592" width="11.5546875" bestFit="1" customWidth="1"/>
    <col min="3593" max="3593" width="10.5546875" bestFit="1" customWidth="1"/>
    <col min="3842" max="3842" width="25" customWidth="1"/>
    <col min="3843" max="3843" width="26.44140625" bestFit="1" customWidth="1"/>
    <col min="3844" max="3844" width="10.44140625" bestFit="1" customWidth="1"/>
    <col min="3845" max="3845" width="9.5546875" bestFit="1" customWidth="1"/>
    <col min="3846" max="3846" width="13.33203125" bestFit="1" customWidth="1"/>
    <col min="3847" max="3847" width="9" bestFit="1" customWidth="1"/>
    <col min="3848" max="3848" width="11.5546875" bestFit="1" customWidth="1"/>
    <col min="3849" max="3849" width="10.5546875" bestFit="1" customWidth="1"/>
    <col min="4098" max="4098" width="25" customWidth="1"/>
    <col min="4099" max="4099" width="26.44140625" bestFit="1" customWidth="1"/>
    <col min="4100" max="4100" width="10.44140625" bestFit="1" customWidth="1"/>
    <col min="4101" max="4101" width="9.5546875" bestFit="1" customWidth="1"/>
    <col min="4102" max="4102" width="13.33203125" bestFit="1" customWidth="1"/>
    <col min="4103" max="4103" width="9" bestFit="1" customWidth="1"/>
    <col min="4104" max="4104" width="11.5546875" bestFit="1" customWidth="1"/>
    <col min="4105" max="4105" width="10.5546875" bestFit="1" customWidth="1"/>
    <col min="4354" max="4354" width="25" customWidth="1"/>
    <col min="4355" max="4355" width="26.44140625" bestFit="1" customWidth="1"/>
    <col min="4356" max="4356" width="10.44140625" bestFit="1" customWidth="1"/>
    <col min="4357" max="4357" width="9.5546875" bestFit="1" customWidth="1"/>
    <col min="4358" max="4358" width="13.33203125" bestFit="1" customWidth="1"/>
    <col min="4359" max="4359" width="9" bestFit="1" customWidth="1"/>
    <col min="4360" max="4360" width="11.5546875" bestFit="1" customWidth="1"/>
    <col min="4361" max="4361" width="10.5546875" bestFit="1" customWidth="1"/>
    <col min="4610" max="4610" width="25" customWidth="1"/>
    <col min="4611" max="4611" width="26.44140625" bestFit="1" customWidth="1"/>
    <col min="4612" max="4612" width="10.44140625" bestFit="1" customWidth="1"/>
    <col min="4613" max="4613" width="9.5546875" bestFit="1" customWidth="1"/>
    <col min="4614" max="4614" width="13.33203125" bestFit="1" customWidth="1"/>
    <col min="4615" max="4615" width="9" bestFit="1" customWidth="1"/>
    <col min="4616" max="4616" width="11.5546875" bestFit="1" customWidth="1"/>
    <col min="4617" max="4617" width="10.5546875" bestFit="1" customWidth="1"/>
    <col min="4866" max="4866" width="25" customWidth="1"/>
    <col min="4867" max="4867" width="26.44140625" bestFit="1" customWidth="1"/>
    <col min="4868" max="4868" width="10.44140625" bestFit="1" customWidth="1"/>
    <col min="4869" max="4869" width="9.5546875" bestFit="1" customWidth="1"/>
    <col min="4870" max="4870" width="13.33203125" bestFit="1" customWidth="1"/>
    <col min="4871" max="4871" width="9" bestFit="1" customWidth="1"/>
    <col min="4872" max="4872" width="11.5546875" bestFit="1" customWidth="1"/>
    <col min="4873" max="4873" width="10.5546875" bestFit="1" customWidth="1"/>
    <col min="5122" max="5122" width="25" customWidth="1"/>
    <col min="5123" max="5123" width="26.44140625" bestFit="1" customWidth="1"/>
    <col min="5124" max="5124" width="10.44140625" bestFit="1" customWidth="1"/>
    <col min="5125" max="5125" width="9.5546875" bestFit="1" customWidth="1"/>
    <col min="5126" max="5126" width="13.33203125" bestFit="1" customWidth="1"/>
    <col min="5127" max="5127" width="9" bestFit="1" customWidth="1"/>
    <col min="5128" max="5128" width="11.5546875" bestFit="1" customWidth="1"/>
    <col min="5129" max="5129" width="10.5546875" bestFit="1" customWidth="1"/>
    <col min="5378" max="5378" width="25" customWidth="1"/>
    <col min="5379" max="5379" width="26.44140625" bestFit="1" customWidth="1"/>
    <col min="5380" max="5380" width="10.44140625" bestFit="1" customWidth="1"/>
    <col min="5381" max="5381" width="9.5546875" bestFit="1" customWidth="1"/>
    <col min="5382" max="5382" width="13.33203125" bestFit="1" customWidth="1"/>
    <col min="5383" max="5383" width="9" bestFit="1" customWidth="1"/>
    <col min="5384" max="5384" width="11.5546875" bestFit="1" customWidth="1"/>
    <col min="5385" max="5385" width="10.5546875" bestFit="1" customWidth="1"/>
    <col min="5634" max="5634" width="25" customWidth="1"/>
    <col min="5635" max="5635" width="26.44140625" bestFit="1" customWidth="1"/>
    <col min="5636" max="5636" width="10.44140625" bestFit="1" customWidth="1"/>
    <col min="5637" max="5637" width="9.5546875" bestFit="1" customWidth="1"/>
    <col min="5638" max="5638" width="13.33203125" bestFit="1" customWidth="1"/>
    <col min="5639" max="5639" width="9" bestFit="1" customWidth="1"/>
    <col min="5640" max="5640" width="11.5546875" bestFit="1" customWidth="1"/>
    <col min="5641" max="5641" width="10.5546875" bestFit="1" customWidth="1"/>
    <col min="5890" max="5890" width="25" customWidth="1"/>
    <col min="5891" max="5891" width="26.44140625" bestFit="1" customWidth="1"/>
    <col min="5892" max="5892" width="10.44140625" bestFit="1" customWidth="1"/>
    <col min="5893" max="5893" width="9.5546875" bestFit="1" customWidth="1"/>
    <col min="5894" max="5894" width="13.33203125" bestFit="1" customWidth="1"/>
    <col min="5895" max="5895" width="9" bestFit="1" customWidth="1"/>
    <col min="5896" max="5896" width="11.5546875" bestFit="1" customWidth="1"/>
    <col min="5897" max="5897" width="10.5546875" bestFit="1" customWidth="1"/>
    <col min="6146" max="6146" width="25" customWidth="1"/>
    <col min="6147" max="6147" width="26.44140625" bestFit="1" customWidth="1"/>
    <col min="6148" max="6148" width="10.44140625" bestFit="1" customWidth="1"/>
    <col min="6149" max="6149" width="9.5546875" bestFit="1" customWidth="1"/>
    <col min="6150" max="6150" width="13.33203125" bestFit="1" customWidth="1"/>
    <col min="6151" max="6151" width="9" bestFit="1" customWidth="1"/>
    <col min="6152" max="6152" width="11.5546875" bestFit="1" customWidth="1"/>
    <col min="6153" max="6153" width="10.5546875" bestFit="1" customWidth="1"/>
    <col min="6402" max="6402" width="25" customWidth="1"/>
    <col min="6403" max="6403" width="26.44140625" bestFit="1" customWidth="1"/>
    <col min="6404" max="6404" width="10.44140625" bestFit="1" customWidth="1"/>
    <col min="6405" max="6405" width="9.5546875" bestFit="1" customWidth="1"/>
    <col min="6406" max="6406" width="13.33203125" bestFit="1" customWidth="1"/>
    <col min="6407" max="6407" width="9" bestFit="1" customWidth="1"/>
    <col min="6408" max="6408" width="11.5546875" bestFit="1" customWidth="1"/>
    <col min="6409" max="6409" width="10.5546875" bestFit="1" customWidth="1"/>
    <col min="6658" max="6658" width="25" customWidth="1"/>
    <col min="6659" max="6659" width="26.44140625" bestFit="1" customWidth="1"/>
    <col min="6660" max="6660" width="10.44140625" bestFit="1" customWidth="1"/>
    <col min="6661" max="6661" width="9.5546875" bestFit="1" customWidth="1"/>
    <col min="6662" max="6662" width="13.33203125" bestFit="1" customWidth="1"/>
    <col min="6663" max="6663" width="9" bestFit="1" customWidth="1"/>
    <col min="6664" max="6664" width="11.5546875" bestFit="1" customWidth="1"/>
    <col min="6665" max="6665" width="10.5546875" bestFit="1" customWidth="1"/>
    <col min="6914" max="6914" width="25" customWidth="1"/>
    <col min="6915" max="6915" width="26.44140625" bestFit="1" customWidth="1"/>
    <col min="6916" max="6916" width="10.44140625" bestFit="1" customWidth="1"/>
    <col min="6917" max="6917" width="9.5546875" bestFit="1" customWidth="1"/>
    <col min="6918" max="6918" width="13.33203125" bestFit="1" customWidth="1"/>
    <col min="6919" max="6919" width="9" bestFit="1" customWidth="1"/>
    <col min="6920" max="6920" width="11.5546875" bestFit="1" customWidth="1"/>
    <col min="6921" max="6921" width="10.5546875" bestFit="1" customWidth="1"/>
    <col min="7170" max="7170" width="25" customWidth="1"/>
    <col min="7171" max="7171" width="26.44140625" bestFit="1" customWidth="1"/>
    <col min="7172" max="7172" width="10.44140625" bestFit="1" customWidth="1"/>
    <col min="7173" max="7173" width="9.5546875" bestFit="1" customWidth="1"/>
    <col min="7174" max="7174" width="13.33203125" bestFit="1" customWidth="1"/>
    <col min="7175" max="7175" width="9" bestFit="1" customWidth="1"/>
    <col min="7176" max="7176" width="11.5546875" bestFit="1" customWidth="1"/>
    <col min="7177" max="7177" width="10.5546875" bestFit="1" customWidth="1"/>
    <col min="7426" max="7426" width="25" customWidth="1"/>
    <col min="7427" max="7427" width="26.44140625" bestFit="1" customWidth="1"/>
    <col min="7428" max="7428" width="10.44140625" bestFit="1" customWidth="1"/>
    <col min="7429" max="7429" width="9.5546875" bestFit="1" customWidth="1"/>
    <col min="7430" max="7430" width="13.33203125" bestFit="1" customWidth="1"/>
    <col min="7431" max="7431" width="9" bestFit="1" customWidth="1"/>
    <col min="7432" max="7432" width="11.5546875" bestFit="1" customWidth="1"/>
    <col min="7433" max="7433" width="10.5546875" bestFit="1" customWidth="1"/>
    <col min="7682" max="7682" width="25" customWidth="1"/>
    <col min="7683" max="7683" width="26.44140625" bestFit="1" customWidth="1"/>
    <col min="7684" max="7684" width="10.44140625" bestFit="1" customWidth="1"/>
    <col min="7685" max="7685" width="9.5546875" bestFit="1" customWidth="1"/>
    <col min="7686" max="7686" width="13.33203125" bestFit="1" customWidth="1"/>
    <col min="7687" max="7687" width="9" bestFit="1" customWidth="1"/>
    <col min="7688" max="7688" width="11.5546875" bestFit="1" customWidth="1"/>
    <col min="7689" max="7689" width="10.5546875" bestFit="1" customWidth="1"/>
    <col min="7938" max="7938" width="25" customWidth="1"/>
    <col min="7939" max="7939" width="26.44140625" bestFit="1" customWidth="1"/>
    <col min="7940" max="7940" width="10.44140625" bestFit="1" customWidth="1"/>
    <col min="7941" max="7941" width="9.5546875" bestFit="1" customWidth="1"/>
    <col min="7942" max="7942" width="13.33203125" bestFit="1" customWidth="1"/>
    <col min="7943" max="7943" width="9" bestFit="1" customWidth="1"/>
    <col min="7944" max="7944" width="11.5546875" bestFit="1" customWidth="1"/>
    <col min="7945" max="7945" width="10.5546875" bestFit="1" customWidth="1"/>
    <col min="8194" max="8194" width="25" customWidth="1"/>
    <col min="8195" max="8195" width="26.44140625" bestFit="1" customWidth="1"/>
    <col min="8196" max="8196" width="10.44140625" bestFit="1" customWidth="1"/>
    <col min="8197" max="8197" width="9.5546875" bestFit="1" customWidth="1"/>
    <col min="8198" max="8198" width="13.33203125" bestFit="1" customWidth="1"/>
    <col min="8199" max="8199" width="9" bestFit="1" customWidth="1"/>
    <col min="8200" max="8200" width="11.5546875" bestFit="1" customWidth="1"/>
    <col min="8201" max="8201" width="10.5546875" bestFit="1" customWidth="1"/>
    <col min="8450" max="8450" width="25" customWidth="1"/>
    <col min="8451" max="8451" width="26.44140625" bestFit="1" customWidth="1"/>
    <col min="8452" max="8452" width="10.44140625" bestFit="1" customWidth="1"/>
    <col min="8453" max="8453" width="9.5546875" bestFit="1" customWidth="1"/>
    <col min="8454" max="8454" width="13.33203125" bestFit="1" customWidth="1"/>
    <col min="8455" max="8455" width="9" bestFit="1" customWidth="1"/>
    <col min="8456" max="8456" width="11.5546875" bestFit="1" customWidth="1"/>
    <col min="8457" max="8457" width="10.5546875" bestFit="1" customWidth="1"/>
    <col min="8706" max="8706" width="25" customWidth="1"/>
    <col min="8707" max="8707" width="26.44140625" bestFit="1" customWidth="1"/>
    <col min="8708" max="8708" width="10.44140625" bestFit="1" customWidth="1"/>
    <col min="8709" max="8709" width="9.5546875" bestFit="1" customWidth="1"/>
    <col min="8710" max="8710" width="13.33203125" bestFit="1" customWidth="1"/>
    <col min="8711" max="8711" width="9" bestFit="1" customWidth="1"/>
    <col min="8712" max="8712" width="11.5546875" bestFit="1" customWidth="1"/>
    <col min="8713" max="8713" width="10.5546875" bestFit="1" customWidth="1"/>
    <col min="8962" max="8962" width="25" customWidth="1"/>
    <col min="8963" max="8963" width="26.44140625" bestFit="1" customWidth="1"/>
    <col min="8964" max="8964" width="10.44140625" bestFit="1" customWidth="1"/>
    <col min="8965" max="8965" width="9.5546875" bestFit="1" customWidth="1"/>
    <col min="8966" max="8966" width="13.33203125" bestFit="1" customWidth="1"/>
    <col min="8967" max="8967" width="9" bestFit="1" customWidth="1"/>
    <col min="8968" max="8968" width="11.5546875" bestFit="1" customWidth="1"/>
    <col min="8969" max="8969" width="10.5546875" bestFit="1" customWidth="1"/>
    <col min="9218" max="9218" width="25" customWidth="1"/>
    <col min="9219" max="9219" width="26.44140625" bestFit="1" customWidth="1"/>
    <col min="9220" max="9220" width="10.44140625" bestFit="1" customWidth="1"/>
    <col min="9221" max="9221" width="9.5546875" bestFit="1" customWidth="1"/>
    <col min="9222" max="9222" width="13.33203125" bestFit="1" customWidth="1"/>
    <col min="9223" max="9223" width="9" bestFit="1" customWidth="1"/>
    <col min="9224" max="9224" width="11.5546875" bestFit="1" customWidth="1"/>
    <col min="9225" max="9225" width="10.5546875" bestFit="1" customWidth="1"/>
    <col min="9474" max="9474" width="25" customWidth="1"/>
    <col min="9475" max="9475" width="26.44140625" bestFit="1" customWidth="1"/>
    <col min="9476" max="9476" width="10.44140625" bestFit="1" customWidth="1"/>
    <col min="9477" max="9477" width="9.5546875" bestFit="1" customWidth="1"/>
    <col min="9478" max="9478" width="13.33203125" bestFit="1" customWidth="1"/>
    <col min="9479" max="9479" width="9" bestFit="1" customWidth="1"/>
    <col min="9480" max="9480" width="11.5546875" bestFit="1" customWidth="1"/>
    <col min="9481" max="9481" width="10.5546875" bestFit="1" customWidth="1"/>
    <col min="9730" max="9730" width="25" customWidth="1"/>
    <col min="9731" max="9731" width="26.44140625" bestFit="1" customWidth="1"/>
    <col min="9732" max="9732" width="10.44140625" bestFit="1" customWidth="1"/>
    <col min="9733" max="9733" width="9.5546875" bestFit="1" customWidth="1"/>
    <col min="9734" max="9734" width="13.33203125" bestFit="1" customWidth="1"/>
    <col min="9735" max="9735" width="9" bestFit="1" customWidth="1"/>
    <col min="9736" max="9736" width="11.5546875" bestFit="1" customWidth="1"/>
    <col min="9737" max="9737" width="10.5546875" bestFit="1" customWidth="1"/>
    <col min="9986" max="9986" width="25" customWidth="1"/>
    <col min="9987" max="9987" width="26.44140625" bestFit="1" customWidth="1"/>
    <col min="9988" max="9988" width="10.44140625" bestFit="1" customWidth="1"/>
    <col min="9989" max="9989" width="9.5546875" bestFit="1" customWidth="1"/>
    <col min="9990" max="9990" width="13.33203125" bestFit="1" customWidth="1"/>
    <col min="9991" max="9991" width="9" bestFit="1" customWidth="1"/>
    <col min="9992" max="9992" width="11.5546875" bestFit="1" customWidth="1"/>
    <col min="9993" max="9993" width="10.5546875" bestFit="1" customWidth="1"/>
    <col min="10242" max="10242" width="25" customWidth="1"/>
    <col min="10243" max="10243" width="26.44140625" bestFit="1" customWidth="1"/>
    <col min="10244" max="10244" width="10.44140625" bestFit="1" customWidth="1"/>
    <col min="10245" max="10245" width="9.5546875" bestFit="1" customWidth="1"/>
    <col min="10246" max="10246" width="13.33203125" bestFit="1" customWidth="1"/>
    <col min="10247" max="10247" width="9" bestFit="1" customWidth="1"/>
    <col min="10248" max="10248" width="11.5546875" bestFit="1" customWidth="1"/>
    <col min="10249" max="10249" width="10.5546875" bestFit="1" customWidth="1"/>
    <col min="10498" max="10498" width="25" customWidth="1"/>
    <col min="10499" max="10499" width="26.44140625" bestFit="1" customWidth="1"/>
    <col min="10500" max="10500" width="10.44140625" bestFit="1" customWidth="1"/>
    <col min="10501" max="10501" width="9.5546875" bestFit="1" customWidth="1"/>
    <col min="10502" max="10502" width="13.33203125" bestFit="1" customWidth="1"/>
    <col min="10503" max="10503" width="9" bestFit="1" customWidth="1"/>
    <col min="10504" max="10504" width="11.5546875" bestFit="1" customWidth="1"/>
    <col min="10505" max="10505" width="10.5546875" bestFit="1" customWidth="1"/>
    <col min="10754" max="10754" width="25" customWidth="1"/>
    <col min="10755" max="10755" width="26.44140625" bestFit="1" customWidth="1"/>
    <col min="10756" max="10756" width="10.44140625" bestFit="1" customWidth="1"/>
    <col min="10757" max="10757" width="9.5546875" bestFit="1" customWidth="1"/>
    <col min="10758" max="10758" width="13.33203125" bestFit="1" customWidth="1"/>
    <col min="10759" max="10759" width="9" bestFit="1" customWidth="1"/>
    <col min="10760" max="10760" width="11.5546875" bestFit="1" customWidth="1"/>
    <col min="10761" max="10761" width="10.5546875" bestFit="1" customWidth="1"/>
    <col min="11010" max="11010" width="25" customWidth="1"/>
    <col min="11011" max="11011" width="26.44140625" bestFit="1" customWidth="1"/>
    <col min="11012" max="11012" width="10.44140625" bestFit="1" customWidth="1"/>
    <col min="11013" max="11013" width="9.5546875" bestFit="1" customWidth="1"/>
    <col min="11014" max="11014" width="13.33203125" bestFit="1" customWidth="1"/>
    <col min="11015" max="11015" width="9" bestFit="1" customWidth="1"/>
    <col min="11016" max="11016" width="11.5546875" bestFit="1" customWidth="1"/>
    <col min="11017" max="11017" width="10.5546875" bestFit="1" customWidth="1"/>
    <col min="11266" max="11266" width="25" customWidth="1"/>
    <col min="11267" max="11267" width="26.44140625" bestFit="1" customWidth="1"/>
    <col min="11268" max="11268" width="10.44140625" bestFit="1" customWidth="1"/>
    <col min="11269" max="11269" width="9.5546875" bestFit="1" customWidth="1"/>
    <col min="11270" max="11270" width="13.33203125" bestFit="1" customWidth="1"/>
    <col min="11271" max="11271" width="9" bestFit="1" customWidth="1"/>
    <col min="11272" max="11272" width="11.5546875" bestFit="1" customWidth="1"/>
    <col min="11273" max="11273" width="10.5546875" bestFit="1" customWidth="1"/>
    <col min="11522" max="11522" width="25" customWidth="1"/>
    <col min="11523" max="11523" width="26.44140625" bestFit="1" customWidth="1"/>
    <col min="11524" max="11524" width="10.44140625" bestFit="1" customWidth="1"/>
    <col min="11525" max="11525" width="9.5546875" bestFit="1" customWidth="1"/>
    <col min="11526" max="11526" width="13.33203125" bestFit="1" customWidth="1"/>
    <col min="11527" max="11527" width="9" bestFit="1" customWidth="1"/>
    <col min="11528" max="11528" width="11.5546875" bestFit="1" customWidth="1"/>
    <col min="11529" max="11529" width="10.5546875" bestFit="1" customWidth="1"/>
    <col min="11778" max="11778" width="25" customWidth="1"/>
    <col min="11779" max="11779" width="26.44140625" bestFit="1" customWidth="1"/>
    <col min="11780" max="11780" width="10.44140625" bestFit="1" customWidth="1"/>
    <col min="11781" max="11781" width="9.5546875" bestFit="1" customWidth="1"/>
    <col min="11782" max="11782" width="13.33203125" bestFit="1" customWidth="1"/>
    <col min="11783" max="11783" width="9" bestFit="1" customWidth="1"/>
    <col min="11784" max="11784" width="11.5546875" bestFit="1" customWidth="1"/>
    <col min="11785" max="11785" width="10.5546875" bestFit="1" customWidth="1"/>
    <col min="12034" max="12034" width="25" customWidth="1"/>
    <col min="12035" max="12035" width="26.44140625" bestFit="1" customWidth="1"/>
    <col min="12036" max="12036" width="10.44140625" bestFit="1" customWidth="1"/>
    <col min="12037" max="12037" width="9.5546875" bestFit="1" customWidth="1"/>
    <col min="12038" max="12038" width="13.33203125" bestFit="1" customWidth="1"/>
    <col min="12039" max="12039" width="9" bestFit="1" customWidth="1"/>
    <col min="12040" max="12040" width="11.5546875" bestFit="1" customWidth="1"/>
    <col min="12041" max="12041" width="10.5546875" bestFit="1" customWidth="1"/>
    <col min="12290" max="12290" width="25" customWidth="1"/>
    <col min="12291" max="12291" width="26.44140625" bestFit="1" customWidth="1"/>
    <col min="12292" max="12292" width="10.44140625" bestFit="1" customWidth="1"/>
    <col min="12293" max="12293" width="9.5546875" bestFit="1" customWidth="1"/>
    <col min="12294" max="12294" width="13.33203125" bestFit="1" customWidth="1"/>
    <col min="12295" max="12295" width="9" bestFit="1" customWidth="1"/>
    <col min="12296" max="12296" width="11.5546875" bestFit="1" customWidth="1"/>
    <col min="12297" max="12297" width="10.5546875" bestFit="1" customWidth="1"/>
    <col min="12546" max="12546" width="25" customWidth="1"/>
    <col min="12547" max="12547" width="26.44140625" bestFit="1" customWidth="1"/>
    <col min="12548" max="12548" width="10.44140625" bestFit="1" customWidth="1"/>
    <col min="12549" max="12549" width="9.5546875" bestFit="1" customWidth="1"/>
    <col min="12550" max="12550" width="13.33203125" bestFit="1" customWidth="1"/>
    <col min="12551" max="12551" width="9" bestFit="1" customWidth="1"/>
    <col min="12552" max="12552" width="11.5546875" bestFit="1" customWidth="1"/>
    <col min="12553" max="12553" width="10.5546875" bestFit="1" customWidth="1"/>
    <col min="12802" max="12802" width="25" customWidth="1"/>
    <col min="12803" max="12803" width="26.44140625" bestFit="1" customWidth="1"/>
    <col min="12804" max="12804" width="10.44140625" bestFit="1" customWidth="1"/>
    <col min="12805" max="12805" width="9.5546875" bestFit="1" customWidth="1"/>
    <col min="12806" max="12806" width="13.33203125" bestFit="1" customWidth="1"/>
    <col min="12807" max="12807" width="9" bestFit="1" customWidth="1"/>
    <col min="12808" max="12808" width="11.5546875" bestFit="1" customWidth="1"/>
    <col min="12809" max="12809" width="10.5546875" bestFit="1" customWidth="1"/>
    <col min="13058" max="13058" width="25" customWidth="1"/>
    <col min="13059" max="13059" width="26.44140625" bestFit="1" customWidth="1"/>
    <col min="13060" max="13060" width="10.44140625" bestFit="1" customWidth="1"/>
    <col min="13061" max="13061" width="9.5546875" bestFit="1" customWidth="1"/>
    <col min="13062" max="13062" width="13.33203125" bestFit="1" customWidth="1"/>
    <col min="13063" max="13063" width="9" bestFit="1" customWidth="1"/>
    <col min="13064" max="13064" width="11.5546875" bestFit="1" customWidth="1"/>
    <col min="13065" max="13065" width="10.5546875" bestFit="1" customWidth="1"/>
    <col min="13314" max="13314" width="25" customWidth="1"/>
    <col min="13315" max="13315" width="26.44140625" bestFit="1" customWidth="1"/>
    <col min="13316" max="13316" width="10.44140625" bestFit="1" customWidth="1"/>
    <col min="13317" max="13317" width="9.5546875" bestFit="1" customWidth="1"/>
    <col min="13318" max="13318" width="13.33203125" bestFit="1" customWidth="1"/>
    <col min="13319" max="13319" width="9" bestFit="1" customWidth="1"/>
    <col min="13320" max="13320" width="11.5546875" bestFit="1" customWidth="1"/>
    <col min="13321" max="13321" width="10.5546875" bestFit="1" customWidth="1"/>
    <col min="13570" max="13570" width="25" customWidth="1"/>
    <col min="13571" max="13571" width="26.44140625" bestFit="1" customWidth="1"/>
    <col min="13572" max="13572" width="10.44140625" bestFit="1" customWidth="1"/>
    <col min="13573" max="13573" width="9.5546875" bestFit="1" customWidth="1"/>
    <col min="13574" max="13574" width="13.33203125" bestFit="1" customWidth="1"/>
    <col min="13575" max="13575" width="9" bestFit="1" customWidth="1"/>
    <col min="13576" max="13576" width="11.5546875" bestFit="1" customWidth="1"/>
    <col min="13577" max="13577" width="10.5546875" bestFit="1" customWidth="1"/>
    <col min="13826" max="13826" width="25" customWidth="1"/>
    <col min="13827" max="13827" width="26.44140625" bestFit="1" customWidth="1"/>
    <col min="13828" max="13828" width="10.44140625" bestFit="1" customWidth="1"/>
    <col min="13829" max="13829" width="9.5546875" bestFit="1" customWidth="1"/>
    <col min="13830" max="13830" width="13.33203125" bestFit="1" customWidth="1"/>
    <col min="13831" max="13831" width="9" bestFit="1" customWidth="1"/>
    <col min="13832" max="13832" width="11.5546875" bestFit="1" customWidth="1"/>
    <col min="13833" max="13833" width="10.5546875" bestFit="1" customWidth="1"/>
    <col min="14082" max="14082" width="25" customWidth="1"/>
    <col min="14083" max="14083" width="26.44140625" bestFit="1" customWidth="1"/>
    <col min="14084" max="14084" width="10.44140625" bestFit="1" customWidth="1"/>
    <col min="14085" max="14085" width="9.5546875" bestFit="1" customWidth="1"/>
    <col min="14086" max="14086" width="13.33203125" bestFit="1" customWidth="1"/>
    <col min="14087" max="14087" width="9" bestFit="1" customWidth="1"/>
    <col min="14088" max="14088" width="11.5546875" bestFit="1" customWidth="1"/>
    <col min="14089" max="14089" width="10.5546875" bestFit="1" customWidth="1"/>
    <col min="14338" max="14338" width="25" customWidth="1"/>
    <col min="14339" max="14339" width="26.44140625" bestFit="1" customWidth="1"/>
    <col min="14340" max="14340" width="10.44140625" bestFit="1" customWidth="1"/>
    <col min="14341" max="14341" width="9.5546875" bestFit="1" customWidth="1"/>
    <col min="14342" max="14342" width="13.33203125" bestFit="1" customWidth="1"/>
    <col min="14343" max="14343" width="9" bestFit="1" customWidth="1"/>
    <col min="14344" max="14344" width="11.5546875" bestFit="1" customWidth="1"/>
    <col min="14345" max="14345" width="10.5546875" bestFit="1" customWidth="1"/>
    <col min="14594" max="14594" width="25" customWidth="1"/>
    <col min="14595" max="14595" width="26.44140625" bestFit="1" customWidth="1"/>
    <col min="14596" max="14596" width="10.44140625" bestFit="1" customWidth="1"/>
    <col min="14597" max="14597" width="9.5546875" bestFit="1" customWidth="1"/>
    <col min="14598" max="14598" width="13.33203125" bestFit="1" customWidth="1"/>
    <col min="14599" max="14599" width="9" bestFit="1" customWidth="1"/>
    <col min="14600" max="14600" width="11.5546875" bestFit="1" customWidth="1"/>
    <col min="14601" max="14601" width="10.5546875" bestFit="1" customWidth="1"/>
    <col min="14850" max="14850" width="25" customWidth="1"/>
    <col min="14851" max="14851" width="26.44140625" bestFit="1" customWidth="1"/>
    <col min="14852" max="14852" width="10.44140625" bestFit="1" customWidth="1"/>
    <col min="14853" max="14853" width="9.5546875" bestFit="1" customWidth="1"/>
    <col min="14854" max="14854" width="13.33203125" bestFit="1" customWidth="1"/>
    <col min="14855" max="14855" width="9" bestFit="1" customWidth="1"/>
    <col min="14856" max="14856" width="11.5546875" bestFit="1" customWidth="1"/>
    <col min="14857" max="14857" width="10.5546875" bestFit="1" customWidth="1"/>
    <col min="15106" max="15106" width="25" customWidth="1"/>
    <col min="15107" max="15107" width="26.44140625" bestFit="1" customWidth="1"/>
    <col min="15108" max="15108" width="10.44140625" bestFit="1" customWidth="1"/>
    <col min="15109" max="15109" width="9.5546875" bestFit="1" customWidth="1"/>
    <col min="15110" max="15110" width="13.33203125" bestFit="1" customWidth="1"/>
    <col min="15111" max="15111" width="9" bestFit="1" customWidth="1"/>
    <col min="15112" max="15112" width="11.5546875" bestFit="1" customWidth="1"/>
    <col min="15113" max="15113" width="10.5546875" bestFit="1" customWidth="1"/>
    <col min="15362" max="15362" width="25" customWidth="1"/>
    <col min="15363" max="15363" width="26.44140625" bestFit="1" customWidth="1"/>
    <col min="15364" max="15364" width="10.44140625" bestFit="1" customWidth="1"/>
    <col min="15365" max="15365" width="9.5546875" bestFit="1" customWidth="1"/>
    <col min="15366" max="15366" width="13.33203125" bestFit="1" customWidth="1"/>
    <col min="15367" max="15367" width="9" bestFit="1" customWidth="1"/>
    <col min="15368" max="15368" width="11.5546875" bestFit="1" customWidth="1"/>
    <col min="15369" max="15369" width="10.5546875" bestFit="1" customWidth="1"/>
    <col min="15618" max="15618" width="25" customWidth="1"/>
    <col min="15619" max="15619" width="26.44140625" bestFit="1" customWidth="1"/>
    <col min="15620" max="15620" width="10.44140625" bestFit="1" customWidth="1"/>
    <col min="15621" max="15621" width="9.5546875" bestFit="1" customWidth="1"/>
    <col min="15622" max="15622" width="13.33203125" bestFit="1" customWidth="1"/>
    <col min="15623" max="15623" width="9" bestFit="1" customWidth="1"/>
    <col min="15624" max="15624" width="11.5546875" bestFit="1" customWidth="1"/>
    <col min="15625" max="15625" width="10.5546875" bestFit="1" customWidth="1"/>
    <col min="15874" max="15874" width="25" customWidth="1"/>
    <col min="15875" max="15875" width="26.44140625" bestFit="1" customWidth="1"/>
    <col min="15876" max="15876" width="10.44140625" bestFit="1" customWidth="1"/>
    <col min="15877" max="15877" width="9.5546875" bestFit="1" customWidth="1"/>
    <col min="15878" max="15878" width="13.33203125" bestFit="1" customWidth="1"/>
    <col min="15879" max="15879" width="9" bestFit="1" customWidth="1"/>
    <col min="15880" max="15880" width="11.5546875" bestFit="1" customWidth="1"/>
    <col min="15881" max="15881" width="10.5546875" bestFit="1" customWidth="1"/>
    <col min="16130" max="16130" width="25" customWidth="1"/>
    <col min="16131" max="16131" width="26.44140625" bestFit="1" customWidth="1"/>
    <col min="16132" max="16132" width="10.44140625" bestFit="1" customWidth="1"/>
    <col min="16133" max="16133" width="9.5546875" bestFit="1" customWidth="1"/>
    <col min="16134" max="16134" width="13.33203125" bestFit="1" customWidth="1"/>
    <col min="16135" max="16135" width="9" bestFit="1" customWidth="1"/>
    <col min="16136" max="16136" width="11.5546875" bestFit="1" customWidth="1"/>
    <col min="16137" max="16137" width="10.5546875" bestFit="1" customWidth="1"/>
  </cols>
  <sheetData>
    <row r="4" spans="2:14">
      <c r="B4" s="137" t="s">
        <v>38</v>
      </c>
      <c r="C4" s="137"/>
      <c r="D4" s="137"/>
      <c r="E4" s="137"/>
      <c r="F4" s="137"/>
      <c r="G4" s="137"/>
      <c r="I4" s="137" t="s">
        <v>39</v>
      </c>
      <c r="J4" s="137"/>
      <c r="K4" s="137"/>
      <c r="L4" s="137"/>
      <c r="M4" s="137"/>
      <c r="N4" s="137"/>
    </row>
    <row r="5" spans="2:14">
      <c r="B5" s="138" t="s">
        <v>41</v>
      </c>
      <c r="C5" s="138"/>
      <c r="D5" s="138"/>
      <c r="E5" s="138"/>
      <c r="F5" s="138"/>
      <c r="G5" s="138"/>
      <c r="I5" s="138" t="s">
        <v>40</v>
      </c>
      <c r="J5" s="138"/>
      <c r="K5" s="138"/>
      <c r="L5" s="138"/>
      <c r="M5" s="138"/>
      <c r="N5" s="138"/>
    </row>
    <row r="6" spans="2:14">
      <c r="B6" s="23"/>
    </row>
    <row r="7" spans="2:14" ht="28.8">
      <c r="B7" s="24" t="s">
        <v>26</v>
      </c>
      <c r="C7" s="66" t="s">
        <v>46</v>
      </c>
      <c r="D7" s="25" t="s">
        <v>27</v>
      </c>
      <c r="E7" s="25" t="s">
        <v>28</v>
      </c>
      <c r="F7" s="25" t="s">
        <v>29</v>
      </c>
      <c r="G7" s="25" t="s">
        <v>30</v>
      </c>
      <c r="I7" s="24" t="s">
        <v>26</v>
      </c>
      <c r="J7" s="66" t="s">
        <v>46</v>
      </c>
      <c r="K7" s="25" t="s">
        <v>27</v>
      </c>
      <c r="L7" s="25" t="s">
        <v>28</v>
      </c>
      <c r="M7" s="25" t="s">
        <v>29</v>
      </c>
      <c r="N7" s="25" t="s">
        <v>30</v>
      </c>
    </row>
    <row r="8" spans="2:14">
      <c r="B8" s="26" t="s">
        <v>31</v>
      </c>
      <c r="C8" s="27">
        <v>1032</v>
      </c>
      <c r="D8" s="28"/>
      <c r="E8" s="28"/>
      <c r="F8" s="28"/>
      <c r="G8" s="29"/>
      <c r="I8" s="26" t="s">
        <v>31</v>
      </c>
      <c r="J8" s="27">
        <v>1100</v>
      </c>
      <c r="K8" s="28"/>
      <c r="L8" s="28"/>
      <c r="M8" s="28"/>
      <c r="N8" s="29"/>
    </row>
    <row r="9" spans="2:14" hidden="1">
      <c r="B9" s="30">
        <v>42005</v>
      </c>
      <c r="C9" s="31">
        <v>1032</v>
      </c>
      <c r="D9" s="32">
        <f t="shared" ref="D9:D72" si="0">C9-$C$8</f>
        <v>0</v>
      </c>
      <c r="E9" s="34">
        <f t="shared" ref="E9:E72" si="1">D9/$C$8</f>
        <v>0</v>
      </c>
      <c r="F9" s="34">
        <v>0.16</v>
      </c>
      <c r="G9" s="34">
        <f t="shared" ref="G9:G72" si="2">F9*E9</f>
        <v>0</v>
      </c>
      <c r="I9" s="30"/>
      <c r="J9" s="31"/>
      <c r="K9" s="56"/>
      <c r="L9" s="57"/>
      <c r="M9" s="34"/>
      <c r="N9" s="34"/>
    </row>
    <row r="10" spans="2:14" hidden="1">
      <c r="B10" s="30">
        <v>42036</v>
      </c>
      <c r="C10" s="31">
        <v>931</v>
      </c>
      <c r="D10" s="32">
        <f t="shared" si="0"/>
        <v>-101</v>
      </c>
      <c r="E10" s="34">
        <f t="shared" si="1"/>
        <v>-9.7868217054263559E-2</v>
      </c>
      <c r="F10" s="34">
        <v>0.16</v>
      </c>
      <c r="G10" s="34">
        <f t="shared" si="2"/>
        <v>-1.565891472868217E-2</v>
      </c>
      <c r="I10" s="30"/>
      <c r="J10" s="43"/>
      <c r="K10" s="56"/>
      <c r="L10" s="57"/>
      <c r="M10" s="34"/>
      <c r="N10" s="34"/>
    </row>
    <row r="11" spans="2:14" hidden="1">
      <c r="B11" s="30">
        <v>42064</v>
      </c>
      <c r="C11" s="31">
        <v>1005</v>
      </c>
      <c r="D11" s="32">
        <f t="shared" si="0"/>
        <v>-27</v>
      </c>
      <c r="E11" s="34">
        <f t="shared" si="1"/>
        <v>-2.616279069767442E-2</v>
      </c>
      <c r="F11" s="34">
        <v>0.16</v>
      </c>
      <c r="G11" s="34">
        <f t="shared" si="2"/>
        <v>-4.1860465116279073E-3</v>
      </c>
      <c r="I11" s="30"/>
      <c r="J11" s="43"/>
      <c r="K11" s="56"/>
      <c r="L11" s="57"/>
      <c r="M11" s="34"/>
      <c r="N11" s="34"/>
    </row>
    <row r="12" spans="2:14" hidden="1">
      <c r="B12" s="30">
        <v>42095</v>
      </c>
      <c r="C12" s="35">
        <v>1129</v>
      </c>
      <c r="D12" s="32">
        <f t="shared" si="0"/>
        <v>97</v>
      </c>
      <c r="E12" s="34">
        <f t="shared" si="1"/>
        <v>9.3992248062015504E-2</v>
      </c>
      <c r="F12" s="34">
        <v>0.16</v>
      </c>
      <c r="G12" s="34">
        <f t="shared" si="2"/>
        <v>1.5038759689922481E-2</v>
      </c>
      <c r="I12" s="30"/>
      <c r="J12" s="43"/>
      <c r="K12" s="56"/>
      <c r="L12" s="57"/>
      <c r="M12" s="34"/>
      <c r="N12" s="34"/>
    </row>
    <row r="13" spans="2:14" hidden="1">
      <c r="B13" s="30">
        <v>42125</v>
      </c>
      <c r="C13" s="35">
        <v>1124</v>
      </c>
      <c r="D13" s="32">
        <f t="shared" si="0"/>
        <v>92</v>
      </c>
      <c r="E13" s="34">
        <f t="shared" si="1"/>
        <v>8.9147286821705432E-2</v>
      </c>
      <c r="F13" s="34">
        <v>0.16</v>
      </c>
      <c r="G13" s="34">
        <f t="shared" si="2"/>
        <v>1.426356589147287E-2</v>
      </c>
      <c r="I13" s="30"/>
      <c r="J13" s="43"/>
      <c r="K13" s="56"/>
      <c r="L13" s="57"/>
      <c r="M13" s="34"/>
      <c r="N13" s="34"/>
    </row>
    <row r="14" spans="2:14" hidden="1">
      <c r="B14" s="30">
        <v>42156</v>
      </c>
      <c r="C14" s="31">
        <v>1170</v>
      </c>
      <c r="D14" s="56">
        <f t="shared" si="0"/>
        <v>138</v>
      </c>
      <c r="E14" s="57">
        <f t="shared" si="1"/>
        <v>0.13372093023255813</v>
      </c>
      <c r="F14" s="34">
        <v>0.16</v>
      </c>
      <c r="G14" s="34">
        <f t="shared" si="2"/>
        <v>2.13953488372093E-2</v>
      </c>
      <c r="I14" s="30"/>
      <c r="J14" s="43"/>
      <c r="K14" s="56"/>
      <c r="L14" s="57"/>
      <c r="M14" s="34"/>
      <c r="N14" s="34"/>
    </row>
    <row r="15" spans="2:14" hidden="1">
      <c r="B15" s="30">
        <v>42186</v>
      </c>
      <c r="C15" s="31">
        <v>1174</v>
      </c>
      <c r="D15" s="56">
        <f t="shared" si="0"/>
        <v>142</v>
      </c>
      <c r="E15" s="57">
        <f t="shared" si="1"/>
        <v>0.1375968992248062</v>
      </c>
      <c r="F15" s="34">
        <v>0.16</v>
      </c>
      <c r="G15" s="34">
        <f t="shared" si="2"/>
        <v>2.2015503875968991E-2</v>
      </c>
      <c r="I15" s="30"/>
      <c r="J15" s="43"/>
      <c r="K15" s="56"/>
      <c r="L15" s="57"/>
      <c r="M15" s="34"/>
      <c r="N15" s="34"/>
    </row>
    <row r="16" spans="2:14" hidden="1">
      <c r="B16" s="30">
        <v>42217</v>
      </c>
      <c r="C16" s="31">
        <v>1100</v>
      </c>
      <c r="D16" s="56">
        <f t="shared" si="0"/>
        <v>68</v>
      </c>
      <c r="E16" s="57">
        <f t="shared" si="1"/>
        <v>6.589147286821706E-2</v>
      </c>
      <c r="F16" s="34">
        <v>0.16</v>
      </c>
      <c r="G16" s="34">
        <f t="shared" si="2"/>
        <v>1.054263565891473E-2</v>
      </c>
      <c r="I16" s="30"/>
      <c r="J16" s="43"/>
      <c r="K16" s="56"/>
      <c r="L16" s="57"/>
      <c r="M16" s="34"/>
      <c r="N16" s="34"/>
    </row>
    <row r="17" spans="2:14" hidden="1">
      <c r="B17" s="30">
        <v>42248</v>
      </c>
      <c r="C17" s="31">
        <v>1049</v>
      </c>
      <c r="D17" s="56">
        <f t="shared" si="0"/>
        <v>17</v>
      </c>
      <c r="E17" s="57">
        <f t="shared" si="1"/>
        <v>1.6472868217054265E-2</v>
      </c>
      <c r="F17" s="34">
        <v>0.16</v>
      </c>
      <c r="G17" s="34">
        <f t="shared" si="2"/>
        <v>2.6356589147286825E-3</v>
      </c>
      <c r="I17" s="30"/>
      <c r="J17" s="43"/>
      <c r="K17" s="56"/>
      <c r="L17" s="57"/>
      <c r="M17" s="34"/>
      <c r="N17" s="34"/>
    </row>
    <row r="18" spans="2:14" hidden="1">
      <c r="B18" s="30">
        <v>42278</v>
      </c>
      <c r="C18" s="31">
        <v>1100</v>
      </c>
      <c r="D18" s="56">
        <f t="shared" si="0"/>
        <v>68</v>
      </c>
      <c r="E18" s="57">
        <f t="shared" si="1"/>
        <v>6.589147286821706E-2</v>
      </c>
      <c r="F18" s="34">
        <v>0.16</v>
      </c>
      <c r="G18" s="34">
        <f t="shared" si="2"/>
        <v>1.054263565891473E-2</v>
      </c>
      <c r="I18" s="30"/>
      <c r="J18" s="43"/>
      <c r="K18" s="56"/>
      <c r="L18" s="57"/>
      <c r="M18" s="34"/>
      <c r="N18" s="34"/>
    </row>
    <row r="19" spans="2:14" hidden="1">
      <c r="B19" s="30">
        <v>42309</v>
      </c>
      <c r="C19" s="31">
        <v>1090</v>
      </c>
      <c r="D19" s="56">
        <f t="shared" si="0"/>
        <v>58</v>
      </c>
      <c r="E19" s="57">
        <f t="shared" si="1"/>
        <v>5.6201550387596902E-2</v>
      </c>
      <c r="F19" s="34">
        <v>0.16</v>
      </c>
      <c r="G19" s="34">
        <f t="shared" si="2"/>
        <v>8.9922480620155051E-3</v>
      </c>
      <c r="I19" s="30"/>
      <c r="J19" s="43"/>
      <c r="K19" s="56"/>
      <c r="L19" s="57"/>
      <c r="M19" s="34"/>
      <c r="N19" s="34"/>
    </row>
    <row r="20" spans="2:14" hidden="1">
      <c r="B20" s="30">
        <v>42339</v>
      </c>
      <c r="C20" s="31">
        <v>1089</v>
      </c>
      <c r="D20" s="56">
        <f t="shared" si="0"/>
        <v>57</v>
      </c>
      <c r="E20" s="57">
        <f t="shared" si="1"/>
        <v>5.5232558139534885E-2</v>
      </c>
      <c r="F20" s="34">
        <v>0.16</v>
      </c>
      <c r="G20" s="34">
        <f t="shared" si="2"/>
        <v>8.8372093023255816E-3</v>
      </c>
      <c r="I20" s="30"/>
      <c r="J20" s="43"/>
      <c r="K20" s="56"/>
      <c r="L20" s="57"/>
      <c r="M20" s="34"/>
      <c r="N20" s="34"/>
    </row>
    <row r="21" spans="2:14" hidden="1">
      <c r="B21" s="30">
        <v>42370</v>
      </c>
      <c r="C21" s="31">
        <v>1011</v>
      </c>
      <c r="D21" s="56">
        <f t="shared" si="0"/>
        <v>-21</v>
      </c>
      <c r="E21" s="57">
        <f t="shared" si="1"/>
        <v>-2.0348837209302327E-2</v>
      </c>
      <c r="F21" s="34">
        <v>0.16</v>
      </c>
      <c r="G21" s="34">
        <f t="shared" si="2"/>
        <v>-3.2558139534883722E-3</v>
      </c>
      <c r="I21" s="30"/>
      <c r="J21" s="43"/>
      <c r="K21" s="56"/>
      <c r="L21" s="57"/>
      <c r="M21" s="34"/>
      <c r="N21" s="34"/>
    </row>
    <row r="22" spans="2:14" hidden="1">
      <c r="B22" s="30">
        <v>42401</v>
      </c>
      <c r="C22" s="31">
        <v>948</v>
      </c>
      <c r="D22" s="56">
        <f t="shared" si="0"/>
        <v>-84</v>
      </c>
      <c r="E22" s="57">
        <f t="shared" si="1"/>
        <v>-8.1395348837209308E-2</v>
      </c>
      <c r="F22" s="34">
        <v>0.16</v>
      </c>
      <c r="G22" s="34">
        <f t="shared" si="2"/>
        <v>-1.3023255813953489E-2</v>
      </c>
      <c r="I22" s="30"/>
      <c r="J22" s="43"/>
      <c r="K22" s="56"/>
      <c r="L22" s="57"/>
      <c r="M22" s="34"/>
      <c r="N22" s="34"/>
    </row>
    <row r="23" spans="2:14" hidden="1">
      <c r="B23" s="30">
        <v>42430</v>
      </c>
      <c r="C23" s="31">
        <v>962</v>
      </c>
      <c r="D23" s="56">
        <f t="shared" si="0"/>
        <v>-70</v>
      </c>
      <c r="E23" s="57">
        <f t="shared" si="1"/>
        <v>-6.7829457364341081E-2</v>
      </c>
      <c r="F23" s="34">
        <v>0.16</v>
      </c>
      <c r="G23" s="34">
        <f t="shared" si="2"/>
        <v>-1.0852713178294573E-2</v>
      </c>
      <c r="I23" s="30">
        <v>42430</v>
      </c>
      <c r="J23" s="31">
        <v>962</v>
      </c>
      <c r="K23" s="56">
        <f>J23-$J$8</f>
        <v>-138</v>
      </c>
      <c r="L23" s="57">
        <f>K23/$J$8</f>
        <v>-0.12545454545454546</v>
      </c>
      <c r="M23" s="34">
        <v>0.1</v>
      </c>
      <c r="N23" s="34">
        <f t="shared" ref="N23:N84" si="3">M23*L23</f>
        <v>-1.2545454545454547E-2</v>
      </c>
    </row>
    <row r="24" spans="2:14" hidden="1">
      <c r="B24" s="30">
        <v>42461</v>
      </c>
      <c r="C24" s="31">
        <v>1059</v>
      </c>
      <c r="D24" s="56">
        <f t="shared" si="0"/>
        <v>27</v>
      </c>
      <c r="E24" s="57">
        <f t="shared" si="1"/>
        <v>2.616279069767442E-2</v>
      </c>
      <c r="F24" s="34">
        <v>0.16</v>
      </c>
      <c r="G24" s="34">
        <f t="shared" si="2"/>
        <v>4.1860465116279073E-3</v>
      </c>
      <c r="I24" s="30">
        <v>42461</v>
      </c>
      <c r="J24" s="43">
        <v>1059</v>
      </c>
      <c r="K24" s="56">
        <f t="shared" ref="K24:K84" si="4">J24-$J$8</f>
        <v>-41</v>
      </c>
      <c r="L24" s="57">
        <f t="shared" ref="L24:L84" si="5">K24/$J$8</f>
        <v>-3.727272727272727E-2</v>
      </c>
      <c r="M24" s="34">
        <v>0.1</v>
      </c>
      <c r="N24" s="34">
        <f t="shared" si="3"/>
        <v>-3.7272727272727271E-3</v>
      </c>
    </row>
    <row r="25" spans="2:14" hidden="1">
      <c r="B25" s="30">
        <v>42491</v>
      </c>
      <c r="C25" s="31">
        <v>1058</v>
      </c>
      <c r="D25" s="56">
        <f t="shared" si="0"/>
        <v>26</v>
      </c>
      <c r="E25" s="57">
        <f t="shared" si="1"/>
        <v>2.5193798449612403E-2</v>
      </c>
      <c r="F25" s="34">
        <v>0.16</v>
      </c>
      <c r="G25" s="34">
        <f t="shared" si="2"/>
        <v>4.0310077519379846E-3</v>
      </c>
      <c r="I25" s="30">
        <v>42491</v>
      </c>
      <c r="J25" s="43">
        <v>1058</v>
      </c>
      <c r="K25" s="56">
        <f t="shared" si="4"/>
        <v>-42</v>
      </c>
      <c r="L25" s="57">
        <f t="shared" si="5"/>
        <v>-3.8181818181818185E-2</v>
      </c>
      <c r="M25" s="34">
        <v>0.1</v>
      </c>
      <c r="N25" s="34">
        <f t="shared" si="3"/>
        <v>-3.8181818181818187E-3</v>
      </c>
    </row>
    <row r="26" spans="2:14" hidden="1">
      <c r="B26" s="30">
        <v>42522</v>
      </c>
      <c r="C26" s="31">
        <v>1134</v>
      </c>
      <c r="D26" s="56">
        <f t="shared" si="0"/>
        <v>102</v>
      </c>
      <c r="E26" s="57">
        <f t="shared" si="1"/>
        <v>9.8837209302325577E-2</v>
      </c>
      <c r="F26" s="34">
        <v>0.16</v>
      </c>
      <c r="G26" s="34">
        <f t="shared" si="2"/>
        <v>1.5813953488372091E-2</v>
      </c>
      <c r="I26" s="30">
        <v>42522</v>
      </c>
      <c r="J26" s="43">
        <v>1134</v>
      </c>
      <c r="K26" s="56">
        <f t="shared" si="4"/>
        <v>34</v>
      </c>
      <c r="L26" s="57">
        <f t="shared" si="5"/>
        <v>3.090909090909091E-2</v>
      </c>
      <c r="M26" s="34">
        <v>0.1</v>
      </c>
      <c r="N26" s="34">
        <f t="shared" si="3"/>
        <v>3.0909090909090912E-3</v>
      </c>
    </row>
    <row r="27" spans="2:14" hidden="1">
      <c r="B27" s="30">
        <v>42552</v>
      </c>
      <c r="C27" s="31">
        <v>1175</v>
      </c>
      <c r="D27" s="56">
        <f t="shared" si="0"/>
        <v>143</v>
      </c>
      <c r="E27" s="57">
        <f t="shared" si="1"/>
        <v>0.13856589147286821</v>
      </c>
      <c r="F27" s="34">
        <v>0.16</v>
      </c>
      <c r="G27" s="34">
        <f t="shared" si="2"/>
        <v>2.2170542635658916E-2</v>
      </c>
      <c r="I27" s="30">
        <v>42552</v>
      </c>
      <c r="J27" s="43">
        <v>1175</v>
      </c>
      <c r="K27" s="56">
        <f t="shared" si="4"/>
        <v>75</v>
      </c>
      <c r="L27" s="57">
        <f t="shared" si="5"/>
        <v>6.8181818181818177E-2</v>
      </c>
      <c r="M27" s="34">
        <v>0.1</v>
      </c>
      <c r="N27" s="34">
        <f t="shared" si="3"/>
        <v>6.8181818181818179E-3</v>
      </c>
    </row>
    <row r="28" spans="2:14" hidden="1">
      <c r="B28" s="30">
        <v>42583</v>
      </c>
      <c r="C28" s="31">
        <v>1102</v>
      </c>
      <c r="D28" s="56">
        <f t="shared" si="0"/>
        <v>70</v>
      </c>
      <c r="E28" s="57">
        <f t="shared" si="1"/>
        <v>6.7829457364341081E-2</v>
      </c>
      <c r="F28" s="34">
        <v>0.16</v>
      </c>
      <c r="G28" s="34">
        <f t="shared" si="2"/>
        <v>1.0852713178294573E-2</v>
      </c>
      <c r="I28" s="30">
        <v>42583</v>
      </c>
      <c r="J28" s="43">
        <v>1102</v>
      </c>
      <c r="K28" s="56">
        <f t="shared" si="4"/>
        <v>2</v>
      </c>
      <c r="L28" s="57">
        <f t="shared" si="5"/>
        <v>1.8181818181818182E-3</v>
      </c>
      <c r="M28" s="34">
        <v>0.1</v>
      </c>
      <c r="N28" s="34">
        <f t="shared" si="3"/>
        <v>1.8181818181818183E-4</v>
      </c>
    </row>
    <row r="29" spans="2:14" hidden="1">
      <c r="B29" s="30">
        <v>42614</v>
      </c>
      <c r="C29" s="31">
        <v>1053</v>
      </c>
      <c r="D29" s="56">
        <f t="shared" si="0"/>
        <v>21</v>
      </c>
      <c r="E29" s="57">
        <f t="shared" si="1"/>
        <v>2.0348837209302327E-2</v>
      </c>
      <c r="F29" s="34">
        <v>0.16</v>
      </c>
      <c r="G29" s="34">
        <f t="shared" si="2"/>
        <v>3.2558139534883722E-3</v>
      </c>
      <c r="I29" s="30">
        <v>42614</v>
      </c>
      <c r="J29" s="43">
        <v>1053</v>
      </c>
      <c r="K29" s="56">
        <f t="shared" si="4"/>
        <v>-47</v>
      </c>
      <c r="L29" s="57">
        <f t="shared" si="5"/>
        <v>-4.2727272727272725E-2</v>
      </c>
      <c r="M29" s="34">
        <v>0.1</v>
      </c>
      <c r="N29" s="34">
        <f t="shared" si="3"/>
        <v>-4.2727272727272727E-3</v>
      </c>
    </row>
    <row r="30" spans="2:14" hidden="1">
      <c r="B30" s="30">
        <v>42644</v>
      </c>
      <c r="C30" s="31">
        <v>1076</v>
      </c>
      <c r="D30" s="56">
        <f t="shared" si="0"/>
        <v>44</v>
      </c>
      <c r="E30" s="57">
        <f t="shared" si="1"/>
        <v>4.2635658914728682E-2</v>
      </c>
      <c r="F30" s="34">
        <v>0.16</v>
      </c>
      <c r="G30" s="34">
        <f t="shared" si="2"/>
        <v>6.8217054263565889E-3</v>
      </c>
      <c r="I30" s="30">
        <v>42644</v>
      </c>
      <c r="J30" s="43">
        <v>1076</v>
      </c>
      <c r="K30" s="56">
        <f t="shared" si="4"/>
        <v>-24</v>
      </c>
      <c r="L30" s="57">
        <f t="shared" si="5"/>
        <v>-2.181818181818182E-2</v>
      </c>
      <c r="M30" s="34">
        <v>0.1</v>
      </c>
      <c r="N30" s="34">
        <f t="shared" si="3"/>
        <v>-2.1818181818181819E-3</v>
      </c>
    </row>
    <row r="31" spans="2:14" hidden="1">
      <c r="B31" s="30">
        <v>42675</v>
      </c>
      <c r="C31" s="31">
        <v>1139</v>
      </c>
      <c r="D31" s="56">
        <f t="shared" si="0"/>
        <v>107</v>
      </c>
      <c r="E31" s="57">
        <f t="shared" si="1"/>
        <v>0.10368217054263566</v>
      </c>
      <c r="F31" s="34">
        <v>0.16</v>
      </c>
      <c r="G31" s="34">
        <f t="shared" si="2"/>
        <v>1.6589147286821707E-2</v>
      </c>
      <c r="I31" s="30">
        <v>42675</v>
      </c>
      <c r="J31" s="43">
        <v>1139</v>
      </c>
      <c r="K31" s="56">
        <f t="shared" si="4"/>
        <v>39</v>
      </c>
      <c r="L31" s="57">
        <f t="shared" si="5"/>
        <v>3.5454545454545454E-2</v>
      </c>
      <c r="M31" s="34">
        <v>0.1</v>
      </c>
      <c r="N31" s="34">
        <f t="shared" si="3"/>
        <v>3.5454545454545456E-3</v>
      </c>
    </row>
    <row r="32" spans="2:14" hidden="1">
      <c r="B32" s="30">
        <v>42705</v>
      </c>
      <c r="C32" s="31">
        <v>1108</v>
      </c>
      <c r="D32" s="56">
        <f t="shared" si="0"/>
        <v>76</v>
      </c>
      <c r="E32" s="57">
        <f t="shared" si="1"/>
        <v>7.3643410852713184E-2</v>
      </c>
      <c r="F32" s="34">
        <v>0.16</v>
      </c>
      <c r="G32" s="34">
        <f t="shared" si="2"/>
        <v>1.1782945736434109E-2</v>
      </c>
      <c r="I32" s="30">
        <v>42705</v>
      </c>
      <c r="J32" s="43">
        <v>1108</v>
      </c>
      <c r="K32" s="56">
        <f t="shared" si="4"/>
        <v>8</v>
      </c>
      <c r="L32" s="57">
        <f t="shared" si="5"/>
        <v>7.2727272727272727E-3</v>
      </c>
      <c r="M32" s="34">
        <v>0.1</v>
      </c>
      <c r="N32" s="34">
        <f t="shared" si="3"/>
        <v>7.2727272727272734E-4</v>
      </c>
    </row>
    <row r="33" spans="2:14" hidden="1">
      <c r="B33" s="30">
        <v>42736</v>
      </c>
      <c r="C33" s="31">
        <v>1142</v>
      </c>
      <c r="D33" s="56">
        <f t="shared" si="0"/>
        <v>110</v>
      </c>
      <c r="E33" s="57">
        <f t="shared" si="1"/>
        <v>0.1065891472868217</v>
      </c>
      <c r="F33" s="34">
        <v>0.16</v>
      </c>
      <c r="G33" s="34">
        <f t="shared" si="2"/>
        <v>1.7054263565891473E-2</v>
      </c>
      <c r="I33" s="30">
        <v>42736</v>
      </c>
      <c r="J33" s="43">
        <v>1142</v>
      </c>
      <c r="K33" s="56">
        <f t="shared" si="4"/>
        <v>42</v>
      </c>
      <c r="L33" s="57">
        <f t="shared" si="5"/>
        <v>3.8181818181818185E-2</v>
      </c>
      <c r="M33" s="34">
        <v>0.1</v>
      </c>
      <c r="N33" s="34">
        <f t="shared" si="3"/>
        <v>3.8181818181818187E-3</v>
      </c>
    </row>
    <row r="34" spans="2:14" hidden="1">
      <c r="B34" s="30">
        <v>42767</v>
      </c>
      <c r="C34" s="31">
        <v>1166</v>
      </c>
      <c r="D34" s="56">
        <f t="shared" si="0"/>
        <v>134</v>
      </c>
      <c r="E34" s="57">
        <f t="shared" si="1"/>
        <v>0.12984496124031009</v>
      </c>
      <c r="F34" s="34">
        <v>0.16</v>
      </c>
      <c r="G34" s="34">
        <f t="shared" si="2"/>
        <v>2.0775193798449613E-2</v>
      </c>
      <c r="I34" s="30">
        <v>42767</v>
      </c>
      <c r="J34" s="43">
        <v>1166</v>
      </c>
      <c r="K34" s="56">
        <f t="shared" si="4"/>
        <v>66</v>
      </c>
      <c r="L34" s="57">
        <f t="shared" si="5"/>
        <v>0.06</v>
      </c>
      <c r="M34" s="34">
        <v>0.1</v>
      </c>
      <c r="N34" s="34">
        <f t="shared" si="3"/>
        <v>6.0000000000000001E-3</v>
      </c>
    </row>
    <row r="35" spans="2:14" hidden="1">
      <c r="B35" s="30">
        <v>42795</v>
      </c>
      <c r="C35" s="31">
        <v>1164</v>
      </c>
      <c r="D35" s="56">
        <f t="shared" si="0"/>
        <v>132</v>
      </c>
      <c r="E35" s="57">
        <f t="shared" si="1"/>
        <v>0.12790697674418605</v>
      </c>
      <c r="F35" s="34">
        <v>0.16</v>
      </c>
      <c r="G35" s="34">
        <f t="shared" si="2"/>
        <v>2.0465116279069769E-2</v>
      </c>
      <c r="I35" s="30">
        <v>42795</v>
      </c>
      <c r="J35" s="43">
        <v>1164</v>
      </c>
      <c r="K35" s="56">
        <f t="shared" si="4"/>
        <v>64</v>
      </c>
      <c r="L35" s="57">
        <f t="shared" si="5"/>
        <v>5.8181818181818182E-2</v>
      </c>
      <c r="M35" s="34">
        <v>0.1</v>
      </c>
      <c r="N35" s="34">
        <f t="shared" si="3"/>
        <v>5.8181818181818187E-3</v>
      </c>
    </row>
    <row r="36" spans="2:14" hidden="1">
      <c r="B36" s="30">
        <v>42826</v>
      </c>
      <c r="C36" s="31">
        <v>1156</v>
      </c>
      <c r="D36" s="56">
        <f t="shared" si="0"/>
        <v>124</v>
      </c>
      <c r="E36" s="57">
        <f t="shared" si="1"/>
        <v>0.12015503875968993</v>
      </c>
      <c r="F36" s="34">
        <v>0.16</v>
      </c>
      <c r="G36" s="34">
        <f t="shared" si="2"/>
        <v>1.9224806201550388E-2</v>
      </c>
      <c r="I36" s="30">
        <v>42826</v>
      </c>
      <c r="J36" s="43">
        <v>1156</v>
      </c>
      <c r="K36" s="56">
        <f t="shared" si="4"/>
        <v>56</v>
      </c>
      <c r="L36" s="57">
        <f t="shared" si="5"/>
        <v>5.0909090909090911E-2</v>
      </c>
      <c r="M36" s="34">
        <v>0.1</v>
      </c>
      <c r="N36" s="34">
        <f t="shared" si="3"/>
        <v>5.0909090909090913E-3</v>
      </c>
    </row>
    <row r="37" spans="2:14" hidden="1">
      <c r="B37" s="30">
        <v>42856</v>
      </c>
      <c r="C37" s="31">
        <v>1186</v>
      </c>
      <c r="D37" s="56">
        <f t="shared" si="0"/>
        <v>154</v>
      </c>
      <c r="E37" s="57">
        <f t="shared" si="1"/>
        <v>0.14922480620155038</v>
      </c>
      <c r="F37" s="34">
        <v>0.16</v>
      </c>
      <c r="G37" s="34">
        <f t="shared" si="2"/>
        <v>2.3875968992248059E-2</v>
      </c>
      <c r="I37" s="30">
        <v>42856</v>
      </c>
      <c r="J37" s="43">
        <v>1186</v>
      </c>
      <c r="K37" s="56">
        <f t="shared" si="4"/>
        <v>86</v>
      </c>
      <c r="L37" s="57">
        <f t="shared" si="5"/>
        <v>7.8181818181818186E-2</v>
      </c>
      <c r="M37" s="34">
        <v>0.1</v>
      </c>
      <c r="N37" s="34">
        <f t="shared" si="3"/>
        <v>7.8181818181818196E-3</v>
      </c>
    </row>
    <row r="38" spans="2:14" hidden="1">
      <c r="B38" s="30">
        <v>42887</v>
      </c>
      <c r="C38" s="31">
        <v>1163</v>
      </c>
      <c r="D38" s="56">
        <f t="shared" si="0"/>
        <v>131</v>
      </c>
      <c r="E38" s="57">
        <f t="shared" si="1"/>
        <v>0.12693798449612403</v>
      </c>
      <c r="F38" s="34">
        <v>0.16</v>
      </c>
      <c r="G38" s="57">
        <f t="shared" si="2"/>
        <v>2.0310077519379847E-2</v>
      </c>
      <c r="I38" s="30">
        <v>42887</v>
      </c>
      <c r="J38" s="43">
        <v>1163</v>
      </c>
      <c r="K38" s="56">
        <f t="shared" si="4"/>
        <v>63</v>
      </c>
      <c r="L38" s="57">
        <f t="shared" si="5"/>
        <v>5.7272727272727274E-2</v>
      </c>
      <c r="M38" s="34">
        <v>0.1</v>
      </c>
      <c r="N38" s="34">
        <f t="shared" si="3"/>
        <v>5.7272727272727275E-3</v>
      </c>
    </row>
    <row r="39" spans="2:14" hidden="1">
      <c r="B39" s="30">
        <v>42917</v>
      </c>
      <c r="C39" s="31">
        <v>1103</v>
      </c>
      <c r="D39" s="56">
        <f t="shared" si="0"/>
        <v>71</v>
      </c>
      <c r="E39" s="57">
        <f t="shared" si="1"/>
        <v>6.8798449612403098E-2</v>
      </c>
      <c r="F39" s="34">
        <v>0.16</v>
      </c>
      <c r="G39" s="57">
        <f t="shared" si="2"/>
        <v>1.1007751937984495E-2</v>
      </c>
      <c r="I39" s="30">
        <v>42917</v>
      </c>
      <c r="J39" s="43">
        <v>1103</v>
      </c>
      <c r="K39" s="56">
        <f t="shared" si="4"/>
        <v>3</v>
      </c>
      <c r="L39" s="57">
        <f t="shared" si="5"/>
        <v>2.7272727272727275E-3</v>
      </c>
      <c r="M39" s="34">
        <v>0.1</v>
      </c>
      <c r="N39" s="34">
        <f t="shared" si="3"/>
        <v>2.7272727272727274E-4</v>
      </c>
    </row>
    <row r="40" spans="2:14" hidden="1">
      <c r="B40" s="30">
        <v>42948</v>
      </c>
      <c r="C40" s="31">
        <v>1133</v>
      </c>
      <c r="D40" s="56">
        <f t="shared" si="0"/>
        <v>101</v>
      </c>
      <c r="E40" s="57">
        <f t="shared" si="1"/>
        <v>9.7868217054263559E-2</v>
      </c>
      <c r="F40" s="34">
        <v>0.16</v>
      </c>
      <c r="G40" s="57">
        <f t="shared" si="2"/>
        <v>1.565891472868217E-2</v>
      </c>
      <c r="I40" s="30">
        <v>42948</v>
      </c>
      <c r="J40" s="43">
        <v>1133</v>
      </c>
      <c r="K40" s="56">
        <f t="shared" si="4"/>
        <v>33</v>
      </c>
      <c r="L40" s="57">
        <f t="shared" si="5"/>
        <v>0.03</v>
      </c>
      <c r="M40" s="34">
        <v>0.1</v>
      </c>
      <c r="N40" s="34">
        <f t="shared" si="3"/>
        <v>3.0000000000000001E-3</v>
      </c>
    </row>
    <row r="41" spans="2:14" hidden="1">
      <c r="B41" s="30">
        <v>42979</v>
      </c>
      <c r="C41" s="31">
        <v>1171</v>
      </c>
      <c r="D41" s="56">
        <f t="shared" si="0"/>
        <v>139</v>
      </c>
      <c r="E41" s="57">
        <f t="shared" si="1"/>
        <v>0.13468992248062014</v>
      </c>
      <c r="F41" s="34">
        <v>0.16</v>
      </c>
      <c r="G41" s="57">
        <f t="shared" si="2"/>
        <v>2.1550387596899225E-2</v>
      </c>
      <c r="I41" s="30">
        <v>42979</v>
      </c>
      <c r="J41" s="43">
        <v>1171</v>
      </c>
      <c r="K41" s="56">
        <f t="shared" si="4"/>
        <v>71</v>
      </c>
      <c r="L41" s="57">
        <f t="shared" si="5"/>
        <v>6.4545454545454545E-2</v>
      </c>
      <c r="M41" s="34">
        <v>0.1</v>
      </c>
      <c r="N41" s="34">
        <f t="shared" si="3"/>
        <v>6.454545454545455E-3</v>
      </c>
    </row>
    <row r="42" spans="2:14" hidden="1">
      <c r="B42" s="30">
        <v>43009</v>
      </c>
      <c r="C42" s="43">
        <v>1212</v>
      </c>
      <c r="D42" s="56">
        <f t="shared" si="0"/>
        <v>180</v>
      </c>
      <c r="E42" s="57">
        <f t="shared" si="1"/>
        <v>0.1744186046511628</v>
      </c>
      <c r="F42" s="34">
        <v>0.16</v>
      </c>
      <c r="G42" s="57">
        <f t="shared" si="2"/>
        <v>2.7906976744186046E-2</v>
      </c>
      <c r="I42" s="30">
        <v>43009</v>
      </c>
      <c r="J42" s="43">
        <v>1212</v>
      </c>
      <c r="K42" s="56">
        <f t="shared" si="4"/>
        <v>112</v>
      </c>
      <c r="L42" s="57">
        <f t="shared" si="5"/>
        <v>0.10181818181818182</v>
      </c>
      <c r="M42" s="34">
        <v>0.1</v>
      </c>
      <c r="N42" s="34">
        <f t="shared" si="3"/>
        <v>1.0181818181818183E-2</v>
      </c>
    </row>
    <row r="43" spans="2:14" hidden="1">
      <c r="B43" s="30">
        <v>43040</v>
      </c>
      <c r="C43" s="31">
        <v>1235</v>
      </c>
      <c r="D43" s="56">
        <f t="shared" si="0"/>
        <v>203</v>
      </c>
      <c r="E43" s="57">
        <f t="shared" si="1"/>
        <v>0.19670542635658914</v>
      </c>
      <c r="F43" s="34">
        <v>0.16</v>
      </c>
      <c r="G43" s="57">
        <f t="shared" si="2"/>
        <v>3.1472868217054265E-2</v>
      </c>
      <c r="I43" s="30">
        <v>43040</v>
      </c>
      <c r="J43" s="43">
        <v>1235</v>
      </c>
      <c r="K43" s="56">
        <f t="shared" si="4"/>
        <v>135</v>
      </c>
      <c r="L43" s="57">
        <f t="shared" si="5"/>
        <v>0.12272727272727273</v>
      </c>
      <c r="M43" s="34">
        <v>0.1</v>
      </c>
      <c r="N43" s="34">
        <f t="shared" si="3"/>
        <v>1.2272727272727274E-2</v>
      </c>
    </row>
    <row r="44" spans="2:14" hidden="1">
      <c r="B44" s="30">
        <v>43070</v>
      </c>
      <c r="C44" s="31">
        <v>1295</v>
      </c>
      <c r="D44" s="56">
        <f t="shared" si="0"/>
        <v>263</v>
      </c>
      <c r="E44" s="57">
        <f t="shared" si="1"/>
        <v>0.25484496124031009</v>
      </c>
      <c r="F44" s="34">
        <v>0.16</v>
      </c>
      <c r="G44" s="57">
        <f t="shared" si="2"/>
        <v>4.0775193798449613E-2</v>
      </c>
      <c r="I44" s="30">
        <v>43070</v>
      </c>
      <c r="J44" s="43">
        <v>1295</v>
      </c>
      <c r="K44" s="56">
        <f t="shared" si="4"/>
        <v>195</v>
      </c>
      <c r="L44" s="57">
        <f t="shared" si="5"/>
        <v>0.17727272727272728</v>
      </c>
      <c r="M44" s="34">
        <v>0.1</v>
      </c>
      <c r="N44" s="34">
        <f t="shared" si="3"/>
        <v>1.7727272727272727E-2</v>
      </c>
    </row>
    <row r="45" spans="2:14" hidden="1">
      <c r="B45" s="30">
        <v>43101</v>
      </c>
      <c r="C45" s="31">
        <v>1273</v>
      </c>
      <c r="D45" s="56">
        <f t="shared" si="0"/>
        <v>241</v>
      </c>
      <c r="E45" s="57">
        <f t="shared" si="1"/>
        <v>0.23352713178294573</v>
      </c>
      <c r="F45" s="34">
        <v>0.16</v>
      </c>
      <c r="G45" s="57">
        <f t="shared" si="2"/>
        <v>3.736434108527132E-2</v>
      </c>
      <c r="I45" s="30">
        <v>43101</v>
      </c>
      <c r="J45" s="43">
        <v>1276</v>
      </c>
      <c r="K45" s="56">
        <f t="shared" si="4"/>
        <v>176</v>
      </c>
      <c r="L45" s="57">
        <f t="shared" si="5"/>
        <v>0.16</v>
      </c>
      <c r="M45" s="34">
        <v>0.1</v>
      </c>
      <c r="N45" s="34">
        <f t="shared" si="3"/>
        <v>1.6E-2</v>
      </c>
    </row>
    <row r="46" spans="2:14" hidden="1">
      <c r="B46" s="30">
        <v>43132</v>
      </c>
      <c r="C46" s="31">
        <v>1256</v>
      </c>
      <c r="D46" s="56">
        <f t="shared" si="0"/>
        <v>224</v>
      </c>
      <c r="E46" s="57">
        <f t="shared" si="1"/>
        <v>0.21705426356589147</v>
      </c>
      <c r="F46" s="34">
        <v>0.16</v>
      </c>
      <c r="G46" s="57">
        <f t="shared" si="2"/>
        <v>3.4728682170542639E-2</v>
      </c>
      <c r="I46" s="30">
        <v>43132</v>
      </c>
      <c r="J46" s="43">
        <v>1256</v>
      </c>
      <c r="K46" s="56">
        <f t="shared" si="4"/>
        <v>156</v>
      </c>
      <c r="L46" s="57">
        <f t="shared" si="5"/>
        <v>0.14181818181818182</v>
      </c>
      <c r="M46" s="34">
        <v>0.1</v>
      </c>
      <c r="N46" s="34">
        <f t="shared" si="3"/>
        <v>1.4181818181818183E-2</v>
      </c>
    </row>
    <row r="47" spans="2:14" hidden="1">
      <c r="B47" s="30">
        <v>43160</v>
      </c>
      <c r="C47" s="31">
        <v>1209</v>
      </c>
      <c r="D47" s="56">
        <f t="shared" si="0"/>
        <v>177</v>
      </c>
      <c r="E47" s="57">
        <f t="shared" si="1"/>
        <v>0.17151162790697674</v>
      </c>
      <c r="F47" s="34">
        <v>0.16</v>
      </c>
      <c r="G47" s="57">
        <f t="shared" si="2"/>
        <v>2.7441860465116281E-2</v>
      </c>
      <c r="I47" s="30">
        <v>43160</v>
      </c>
      <c r="J47" s="43">
        <v>1209</v>
      </c>
      <c r="K47" s="56">
        <f t="shared" si="4"/>
        <v>109</v>
      </c>
      <c r="L47" s="57">
        <f t="shared" si="5"/>
        <v>9.9090909090909091E-2</v>
      </c>
      <c r="M47" s="34">
        <v>0.1</v>
      </c>
      <c r="N47" s="34">
        <f t="shared" si="3"/>
        <v>9.9090909090909091E-3</v>
      </c>
    </row>
    <row r="48" spans="2:14" hidden="1">
      <c r="B48" s="30">
        <v>43191</v>
      </c>
      <c r="C48" s="31">
        <v>1274</v>
      </c>
      <c r="D48" s="56">
        <f t="shared" si="0"/>
        <v>242</v>
      </c>
      <c r="E48" s="57">
        <f t="shared" si="1"/>
        <v>0.23449612403100775</v>
      </c>
      <c r="F48" s="34">
        <v>0.16</v>
      </c>
      <c r="G48" s="57">
        <f t="shared" si="2"/>
        <v>3.7519379844961238E-2</v>
      </c>
      <c r="I48" s="30">
        <v>43191</v>
      </c>
      <c r="J48" s="43">
        <v>1274</v>
      </c>
      <c r="K48" s="56">
        <f t="shared" si="4"/>
        <v>174</v>
      </c>
      <c r="L48" s="57">
        <f t="shared" si="5"/>
        <v>0.15818181818181817</v>
      </c>
      <c r="M48" s="34">
        <v>0.1</v>
      </c>
      <c r="N48" s="34">
        <f t="shared" si="3"/>
        <v>1.5818181818181818E-2</v>
      </c>
    </row>
    <row r="49" spans="2:14" hidden="1">
      <c r="B49" s="30">
        <v>43221</v>
      </c>
      <c r="C49" s="31">
        <v>1333</v>
      </c>
      <c r="D49" s="56">
        <f t="shared" si="0"/>
        <v>301</v>
      </c>
      <c r="E49" s="57">
        <f t="shared" si="1"/>
        <v>0.29166666666666669</v>
      </c>
      <c r="F49" s="34">
        <v>0.16</v>
      </c>
      <c r="G49" s="57">
        <f t="shared" si="2"/>
        <v>4.6666666666666669E-2</v>
      </c>
      <c r="I49" s="30">
        <v>43221</v>
      </c>
      <c r="J49" s="43">
        <v>1333</v>
      </c>
      <c r="K49" s="56">
        <f t="shared" si="4"/>
        <v>233</v>
      </c>
      <c r="L49" s="57">
        <f t="shared" si="5"/>
        <v>0.21181818181818182</v>
      </c>
      <c r="M49" s="34">
        <v>0.1</v>
      </c>
      <c r="N49" s="34">
        <f t="shared" si="3"/>
        <v>2.1181818181818184E-2</v>
      </c>
    </row>
    <row r="50" spans="2:14" hidden="1">
      <c r="B50" s="30">
        <v>43252</v>
      </c>
      <c r="C50" s="31">
        <v>1418</v>
      </c>
      <c r="D50" s="56">
        <f t="shared" si="0"/>
        <v>386</v>
      </c>
      <c r="E50" s="57">
        <f t="shared" si="1"/>
        <v>0.37403100775193798</v>
      </c>
      <c r="F50" s="34">
        <v>0.16</v>
      </c>
      <c r="G50" s="57">
        <f t="shared" si="2"/>
        <v>5.9844961240310079E-2</v>
      </c>
      <c r="I50" s="30">
        <v>43252</v>
      </c>
      <c r="J50" s="43">
        <v>1418</v>
      </c>
      <c r="K50" s="56">
        <f t="shared" si="4"/>
        <v>318</v>
      </c>
      <c r="L50" s="57">
        <f t="shared" si="5"/>
        <v>0.28909090909090907</v>
      </c>
      <c r="M50" s="34">
        <v>0.1</v>
      </c>
      <c r="N50" s="34">
        <f t="shared" si="3"/>
        <v>2.8909090909090909E-2</v>
      </c>
    </row>
    <row r="51" spans="2:14" hidden="1">
      <c r="B51" s="30">
        <v>43282</v>
      </c>
      <c r="C51" s="31">
        <v>1444</v>
      </c>
      <c r="D51" s="56">
        <f t="shared" si="0"/>
        <v>412</v>
      </c>
      <c r="E51" s="57">
        <f t="shared" si="1"/>
        <v>0.39922480620155038</v>
      </c>
      <c r="F51" s="34">
        <v>0.16</v>
      </c>
      <c r="G51" s="57">
        <f t="shared" si="2"/>
        <v>6.3875968992248067E-2</v>
      </c>
      <c r="I51" s="30">
        <v>43282</v>
      </c>
      <c r="J51" s="43">
        <v>1444</v>
      </c>
      <c r="K51" s="56">
        <f t="shared" si="4"/>
        <v>344</v>
      </c>
      <c r="L51" s="57">
        <f t="shared" si="5"/>
        <v>0.31272727272727274</v>
      </c>
      <c r="M51" s="34">
        <v>0.1</v>
      </c>
      <c r="N51" s="34">
        <f t="shared" si="3"/>
        <v>3.1272727272727278E-2</v>
      </c>
    </row>
    <row r="52" spans="2:14" hidden="1">
      <c r="B52" s="30">
        <v>43313</v>
      </c>
      <c r="C52" s="31">
        <v>1440.83</v>
      </c>
      <c r="D52" s="56">
        <f t="shared" si="0"/>
        <v>408.82999999999993</v>
      </c>
      <c r="E52" s="57">
        <f t="shared" si="1"/>
        <v>0.39615310077519372</v>
      </c>
      <c r="F52" s="34">
        <v>0.16</v>
      </c>
      <c r="G52" s="57">
        <f t="shared" si="2"/>
        <v>6.3384496124030992E-2</v>
      </c>
      <c r="I52" s="30">
        <v>43313</v>
      </c>
      <c r="J52" s="43">
        <v>1440.83</v>
      </c>
      <c r="K52" s="56">
        <f t="shared" si="4"/>
        <v>340.82999999999993</v>
      </c>
      <c r="L52" s="57">
        <f t="shared" si="5"/>
        <v>0.30984545454545448</v>
      </c>
      <c r="M52" s="34">
        <v>0.1</v>
      </c>
      <c r="N52" s="34">
        <f t="shared" si="3"/>
        <v>3.0984545454545449E-2</v>
      </c>
    </row>
    <row r="53" spans="2:14" hidden="1">
      <c r="B53" s="30">
        <v>43344</v>
      </c>
      <c r="C53" s="31">
        <v>1440.83</v>
      </c>
      <c r="D53" s="56">
        <f t="shared" si="0"/>
        <v>408.82999999999993</v>
      </c>
      <c r="E53" s="57">
        <f t="shared" si="1"/>
        <v>0.39615310077519372</v>
      </c>
      <c r="F53" s="34">
        <v>0.16</v>
      </c>
      <c r="G53" s="57">
        <f t="shared" si="2"/>
        <v>6.3384496124030992E-2</v>
      </c>
      <c r="I53" s="30">
        <v>43344</v>
      </c>
      <c r="J53" s="43">
        <v>1440.83</v>
      </c>
      <c r="K53" s="56">
        <f t="shared" si="4"/>
        <v>340.82999999999993</v>
      </c>
      <c r="L53" s="57">
        <f t="shared" si="5"/>
        <v>0.30984545454545448</v>
      </c>
      <c r="M53" s="34">
        <v>0.1</v>
      </c>
      <c r="N53" s="34">
        <f t="shared" si="3"/>
        <v>3.0984545454545449E-2</v>
      </c>
    </row>
    <row r="54" spans="2:14" hidden="1">
      <c r="B54" s="30">
        <v>43374</v>
      </c>
      <c r="C54" s="31">
        <v>1564.83</v>
      </c>
      <c r="D54" s="56">
        <f t="shared" si="0"/>
        <v>532.82999999999993</v>
      </c>
      <c r="E54" s="57">
        <f t="shared" si="1"/>
        <v>0.51630813953488364</v>
      </c>
      <c r="F54" s="34">
        <v>0.16</v>
      </c>
      <c r="G54" s="57">
        <f t="shared" si="2"/>
        <v>8.2609302325581377E-2</v>
      </c>
      <c r="I54" s="30">
        <v>43374</v>
      </c>
      <c r="J54" s="43">
        <v>1564.83</v>
      </c>
      <c r="K54" s="56">
        <f t="shared" si="4"/>
        <v>464.82999999999993</v>
      </c>
      <c r="L54" s="57">
        <f t="shared" si="5"/>
        <v>0.42257272727272721</v>
      </c>
      <c r="M54" s="34">
        <v>0.1</v>
      </c>
      <c r="N54" s="34">
        <f t="shared" si="3"/>
        <v>4.2257272727272727E-2</v>
      </c>
    </row>
    <row r="55" spans="2:14" hidden="1">
      <c r="B55" s="30">
        <v>43405</v>
      </c>
      <c r="C55" s="35">
        <v>1612.75</v>
      </c>
      <c r="D55" s="56">
        <f t="shared" si="0"/>
        <v>580.75</v>
      </c>
      <c r="E55" s="57">
        <f t="shared" si="1"/>
        <v>0.56274224806201545</v>
      </c>
      <c r="F55" s="34">
        <v>0.16</v>
      </c>
      <c r="G55" s="57">
        <f t="shared" si="2"/>
        <v>9.0038759689922476E-2</v>
      </c>
      <c r="I55" s="30">
        <v>43405</v>
      </c>
      <c r="J55" s="43">
        <v>1612.75</v>
      </c>
      <c r="K55" s="56">
        <f t="shared" si="4"/>
        <v>512.75</v>
      </c>
      <c r="L55" s="57">
        <f t="shared" si="5"/>
        <v>0.46613636363636363</v>
      </c>
      <c r="M55" s="34">
        <v>0.1</v>
      </c>
      <c r="N55" s="34">
        <f t="shared" si="3"/>
        <v>4.6613636363636364E-2</v>
      </c>
    </row>
    <row r="56" spans="2:14" hidden="1">
      <c r="B56" s="30">
        <v>43435</v>
      </c>
      <c r="C56" s="31">
        <v>1467.34</v>
      </c>
      <c r="D56" s="56">
        <f t="shared" si="0"/>
        <v>435.33999999999992</v>
      </c>
      <c r="E56" s="57">
        <f t="shared" si="1"/>
        <v>0.42184108527131775</v>
      </c>
      <c r="F56" s="34">
        <v>0.16</v>
      </c>
      <c r="G56" s="57">
        <f t="shared" si="2"/>
        <v>6.7494573643410841E-2</v>
      </c>
      <c r="I56" s="30">
        <v>43435</v>
      </c>
      <c r="J56" s="43">
        <v>1467.34</v>
      </c>
      <c r="K56" s="56">
        <f t="shared" si="4"/>
        <v>367.33999999999992</v>
      </c>
      <c r="L56" s="57">
        <f t="shared" si="5"/>
        <v>0.33394545454545449</v>
      </c>
      <c r="M56" s="34">
        <v>0.1</v>
      </c>
      <c r="N56" s="34">
        <f t="shared" si="3"/>
        <v>3.3394545454545448E-2</v>
      </c>
    </row>
    <row r="57" spans="2:14" hidden="1">
      <c r="B57" s="30">
        <v>43466</v>
      </c>
      <c r="C57" s="31">
        <v>1313.42</v>
      </c>
      <c r="D57" s="56">
        <f t="shared" si="0"/>
        <v>281.42000000000007</v>
      </c>
      <c r="E57" s="57">
        <f t="shared" si="1"/>
        <v>0.2726937984496125</v>
      </c>
      <c r="F57" s="34">
        <v>0.16</v>
      </c>
      <c r="G57" s="57">
        <f t="shared" si="2"/>
        <v>4.3631007751938004E-2</v>
      </c>
      <c r="I57" s="30">
        <v>43466</v>
      </c>
      <c r="J57" s="43">
        <v>1313.42</v>
      </c>
      <c r="K57" s="56">
        <f t="shared" si="4"/>
        <v>213.42000000000007</v>
      </c>
      <c r="L57" s="57">
        <f t="shared" si="5"/>
        <v>0.1940181818181819</v>
      </c>
      <c r="M57" s="34">
        <v>0.1</v>
      </c>
      <c r="N57" s="34">
        <f t="shared" si="3"/>
        <v>1.940181818181819E-2</v>
      </c>
    </row>
    <row r="58" spans="2:14" hidden="1">
      <c r="B58" s="30">
        <v>43497</v>
      </c>
      <c r="C58" s="31">
        <v>1314.42</v>
      </c>
      <c r="D58" s="56">
        <f t="shared" si="0"/>
        <v>282.42000000000007</v>
      </c>
      <c r="E58" s="57">
        <f t="shared" si="1"/>
        <v>0.27366279069767446</v>
      </c>
      <c r="F58" s="34">
        <v>0.16</v>
      </c>
      <c r="G58" s="57">
        <f t="shared" si="2"/>
        <v>4.3786046511627916E-2</v>
      </c>
      <c r="I58" s="30">
        <v>43497</v>
      </c>
      <c r="J58" s="43">
        <v>1314.42</v>
      </c>
      <c r="K58" s="56">
        <f t="shared" si="4"/>
        <v>214.42000000000007</v>
      </c>
      <c r="L58" s="57">
        <f t="shared" si="5"/>
        <v>0.19492727272727278</v>
      </c>
      <c r="M58" s="34">
        <v>0.1</v>
      </c>
      <c r="N58" s="34">
        <f t="shared" si="3"/>
        <v>1.949272727272728E-2</v>
      </c>
    </row>
    <row r="59" spans="2:14" hidden="1">
      <c r="B59" s="30">
        <v>43525</v>
      </c>
      <c r="C59" s="31">
        <v>1405.42</v>
      </c>
      <c r="D59" s="56">
        <f t="shared" si="0"/>
        <v>373.42000000000007</v>
      </c>
      <c r="E59" s="57">
        <f t="shared" si="1"/>
        <v>0.36184108527131792</v>
      </c>
      <c r="F59" s="34">
        <v>0.16</v>
      </c>
      <c r="G59" s="57">
        <f t="shared" si="2"/>
        <v>5.7894573643410871E-2</v>
      </c>
      <c r="I59" s="30">
        <v>43525</v>
      </c>
      <c r="J59" s="43">
        <v>1405.42</v>
      </c>
      <c r="K59" s="56">
        <f t="shared" si="4"/>
        <v>305.42000000000007</v>
      </c>
      <c r="L59" s="57">
        <f t="shared" si="5"/>
        <v>0.27765454545454554</v>
      </c>
      <c r="M59" s="34">
        <v>0.1</v>
      </c>
      <c r="N59" s="34">
        <f t="shared" si="3"/>
        <v>2.7765454545454555E-2</v>
      </c>
    </row>
    <row r="60" spans="2:14" hidden="1">
      <c r="B60" s="30">
        <v>43556</v>
      </c>
      <c r="C60" s="31">
        <v>1487.12</v>
      </c>
      <c r="D60" s="56">
        <f t="shared" si="0"/>
        <v>455.11999999999989</v>
      </c>
      <c r="E60" s="57">
        <f t="shared" si="1"/>
        <v>0.44100775193798442</v>
      </c>
      <c r="F60" s="34">
        <v>0.16</v>
      </c>
      <c r="G60" s="57">
        <f t="shared" si="2"/>
        <v>7.0561240310077503E-2</v>
      </c>
      <c r="I60" s="30">
        <v>43556</v>
      </c>
      <c r="J60" s="43">
        <v>1487.12</v>
      </c>
      <c r="K60" s="56">
        <f t="shared" si="4"/>
        <v>387.11999999999989</v>
      </c>
      <c r="L60" s="57">
        <f t="shared" si="5"/>
        <v>0.35192727272727264</v>
      </c>
      <c r="M60" s="34">
        <v>0.1</v>
      </c>
      <c r="N60" s="34">
        <f t="shared" si="3"/>
        <v>3.5192727272727264E-2</v>
      </c>
    </row>
    <row r="61" spans="2:14" hidden="1">
      <c r="B61" s="30">
        <v>43586</v>
      </c>
      <c r="C61" s="31">
        <v>1488.12</v>
      </c>
      <c r="D61" s="56">
        <f t="shared" si="0"/>
        <v>456.11999999999989</v>
      </c>
      <c r="E61" s="57">
        <f t="shared" si="1"/>
        <v>0.44197674418604643</v>
      </c>
      <c r="F61" s="34">
        <v>0.16</v>
      </c>
      <c r="G61" s="57">
        <f t="shared" si="2"/>
        <v>7.0716279069767435E-2</v>
      </c>
      <c r="I61" s="30">
        <v>43586</v>
      </c>
      <c r="J61" s="43">
        <v>1488.12</v>
      </c>
      <c r="K61" s="56">
        <f t="shared" si="4"/>
        <v>388.11999999999989</v>
      </c>
      <c r="L61" s="57">
        <f t="shared" si="5"/>
        <v>0.35283636363636356</v>
      </c>
      <c r="M61" s="34">
        <v>0.1</v>
      </c>
      <c r="N61" s="34">
        <f t="shared" si="3"/>
        <v>3.5283636363636357E-2</v>
      </c>
    </row>
    <row r="62" spans="2:14" hidden="1">
      <c r="B62" s="30">
        <v>43617</v>
      </c>
      <c r="C62" s="31">
        <v>1521.28</v>
      </c>
      <c r="D62" s="40">
        <f t="shared" si="0"/>
        <v>489.28</v>
      </c>
      <c r="E62" s="58">
        <f t="shared" si="1"/>
        <v>0.47410852713178292</v>
      </c>
      <c r="F62" s="34">
        <v>0.16</v>
      </c>
      <c r="G62" s="57">
        <f t="shared" si="2"/>
        <v>7.5857364341085268E-2</v>
      </c>
      <c r="I62" s="30">
        <v>43617</v>
      </c>
      <c r="J62" s="43">
        <v>1521.28</v>
      </c>
      <c r="K62" s="56">
        <f t="shared" si="4"/>
        <v>421.28</v>
      </c>
      <c r="L62" s="57">
        <f t="shared" si="5"/>
        <v>0.38298181818181815</v>
      </c>
      <c r="M62" s="34">
        <v>0.1</v>
      </c>
      <c r="N62" s="34">
        <f t="shared" si="3"/>
        <v>3.8298181818181815E-2</v>
      </c>
    </row>
    <row r="63" spans="2:14" hidden="1">
      <c r="B63" s="30">
        <v>43647</v>
      </c>
      <c r="C63" s="31">
        <v>1446.5</v>
      </c>
      <c r="D63" s="40">
        <f t="shared" si="0"/>
        <v>414.5</v>
      </c>
      <c r="E63" s="58">
        <f t="shared" si="1"/>
        <v>0.40164728682170542</v>
      </c>
      <c r="F63" s="34">
        <v>0.16</v>
      </c>
      <c r="G63" s="57">
        <f t="shared" si="2"/>
        <v>6.4263565891472862E-2</v>
      </c>
      <c r="I63" s="30">
        <v>43647</v>
      </c>
      <c r="J63" s="43">
        <v>1446.5</v>
      </c>
      <c r="K63" s="56">
        <f t="shared" si="4"/>
        <v>346.5</v>
      </c>
      <c r="L63" s="57">
        <f t="shared" si="5"/>
        <v>0.315</v>
      </c>
      <c r="M63" s="34">
        <v>0.1</v>
      </c>
      <c r="N63" s="34">
        <f t="shared" si="3"/>
        <v>3.15E-2</v>
      </c>
    </row>
    <row r="64" spans="2:14" hidden="1">
      <c r="B64" s="30">
        <v>43678</v>
      </c>
      <c r="C64" s="31">
        <v>1433.21</v>
      </c>
      <c r="D64" s="40">
        <f t="shared" si="0"/>
        <v>401.21000000000004</v>
      </c>
      <c r="E64" s="58">
        <f t="shared" si="1"/>
        <v>0.38876937984496129</v>
      </c>
      <c r="F64" s="34">
        <v>0.16</v>
      </c>
      <c r="G64" s="57">
        <f t="shared" si="2"/>
        <v>6.2203100775193809E-2</v>
      </c>
      <c r="I64" s="30">
        <v>43678</v>
      </c>
      <c r="J64" s="43">
        <v>1433.21</v>
      </c>
      <c r="K64" s="56">
        <f t="shared" si="4"/>
        <v>333.21000000000004</v>
      </c>
      <c r="L64" s="57">
        <f t="shared" si="5"/>
        <v>0.30291818181818186</v>
      </c>
      <c r="M64" s="34">
        <v>0.1</v>
      </c>
      <c r="N64" s="34">
        <f t="shared" si="3"/>
        <v>3.0291818181818187E-2</v>
      </c>
    </row>
    <row r="65" spans="2:14" hidden="1">
      <c r="B65" s="30">
        <v>43709</v>
      </c>
      <c r="C65" s="31">
        <v>1459.21</v>
      </c>
      <c r="D65" s="40">
        <f t="shared" si="0"/>
        <v>427.21000000000004</v>
      </c>
      <c r="E65" s="58">
        <f t="shared" si="1"/>
        <v>0.41396317829457369</v>
      </c>
      <c r="F65" s="34">
        <v>0.16</v>
      </c>
      <c r="G65" s="57">
        <f t="shared" si="2"/>
        <v>6.6234108527131796E-2</v>
      </c>
      <c r="I65" s="30">
        <v>43709</v>
      </c>
      <c r="J65" s="43">
        <v>1459.21</v>
      </c>
      <c r="K65" s="56">
        <f t="shared" si="4"/>
        <v>359.21000000000004</v>
      </c>
      <c r="L65" s="57">
        <f t="shared" si="5"/>
        <v>0.32655454545454549</v>
      </c>
      <c r="M65" s="34">
        <v>0.1</v>
      </c>
      <c r="N65" s="34">
        <f t="shared" si="3"/>
        <v>3.265545454545455E-2</v>
      </c>
    </row>
    <row r="66" spans="2:14" hidden="1">
      <c r="B66" s="30">
        <v>43739</v>
      </c>
      <c r="C66" s="31">
        <v>1484.21</v>
      </c>
      <c r="D66" s="40">
        <f t="shared" si="0"/>
        <v>452.21000000000004</v>
      </c>
      <c r="E66" s="58">
        <f t="shared" si="1"/>
        <v>0.43818798449612406</v>
      </c>
      <c r="F66" s="34">
        <v>0.16</v>
      </c>
      <c r="G66" s="57">
        <f t="shared" si="2"/>
        <v>7.0110077519379851E-2</v>
      </c>
      <c r="I66" s="30">
        <v>43739</v>
      </c>
      <c r="J66" s="43">
        <v>1484.21</v>
      </c>
      <c r="K66" s="56">
        <f t="shared" si="4"/>
        <v>384.21000000000004</v>
      </c>
      <c r="L66" s="57">
        <f t="shared" si="5"/>
        <v>0.34928181818181819</v>
      </c>
      <c r="M66" s="34">
        <v>0.1</v>
      </c>
      <c r="N66" s="34">
        <f t="shared" si="3"/>
        <v>3.4928181818181823E-2</v>
      </c>
    </row>
    <row r="67" spans="2:14" hidden="1">
      <c r="B67" s="30">
        <v>43770</v>
      </c>
      <c r="C67" s="31">
        <v>1468.21</v>
      </c>
      <c r="D67" s="40">
        <f t="shared" si="0"/>
        <v>436.21000000000004</v>
      </c>
      <c r="E67" s="58">
        <f t="shared" si="1"/>
        <v>0.42268410852713184</v>
      </c>
      <c r="F67" s="34">
        <v>0.16</v>
      </c>
      <c r="G67" s="57">
        <f t="shared" si="2"/>
        <v>6.7629457364341103E-2</v>
      </c>
      <c r="I67" s="30">
        <v>43770</v>
      </c>
      <c r="J67" s="43">
        <v>1468.21</v>
      </c>
      <c r="K67" s="56">
        <f t="shared" si="4"/>
        <v>368.21000000000004</v>
      </c>
      <c r="L67" s="57">
        <f t="shared" si="5"/>
        <v>0.33473636363636367</v>
      </c>
      <c r="M67" s="34">
        <v>0.1</v>
      </c>
      <c r="N67" s="34">
        <f t="shared" si="3"/>
        <v>3.3473636363636365E-2</v>
      </c>
    </row>
    <row r="68" spans="2:14" hidden="1">
      <c r="B68" s="30">
        <v>43800</v>
      </c>
      <c r="C68" s="31">
        <v>1453.26</v>
      </c>
      <c r="D68" s="40">
        <f t="shared" si="0"/>
        <v>421.26</v>
      </c>
      <c r="E68" s="58">
        <f t="shared" si="1"/>
        <v>0.40819767441860466</v>
      </c>
      <c r="F68" s="34">
        <v>0.16</v>
      </c>
      <c r="G68" s="57">
        <f t="shared" si="2"/>
        <v>6.5311627906976741E-2</v>
      </c>
      <c r="I68" s="30">
        <v>43800</v>
      </c>
      <c r="J68" s="43">
        <v>1453.26</v>
      </c>
      <c r="K68" s="56">
        <f t="shared" si="4"/>
        <v>353.26</v>
      </c>
      <c r="L68" s="57">
        <f t="shared" si="5"/>
        <v>0.32114545454545451</v>
      </c>
      <c r="M68" s="34">
        <v>0.1</v>
      </c>
      <c r="N68" s="34">
        <f t="shared" si="3"/>
        <v>3.2114545454545451E-2</v>
      </c>
    </row>
    <row r="69" spans="2:14" hidden="1">
      <c r="B69" s="30">
        <v>43831</v>
      </c>
      <c r="C69" s="31">
        <v>1462.26</v>
      </c>
      <c r="D69" s="40">
        <f t="shared" si="0"/>
        <v>430.26</v>
      </c>
      <c r="E69" s="58">
        <f t="shared" si="1"/>
        <v>0.41691860465116276</v>
      </c>
      <c r="F69" s="34">
        <v>0.16</v>
      </c>
      <c r="G69" s="57">
        <f t="shared" si="2"/>
        <v>6.6706976744186047E-2</v>
      </c>
      <c r="I69" s="30">
        <v>43831</v>
      </c>
      <c r="J69" s="43">
        <v>1462.26</v>
      </c>
      <c r="K69" s="56">
        <f t="shared" si="4"/>
        <v>362.26</v>
      </c>
      <c r="L69" s="57">
        <f t="shared" si="5"/>
        <v>0.32932727272727275</v>
      </c>
      <c r="M69" s="34">
        <v>0.1</v>
      </c>
      <c r="N69" s="42">
        <f t="shared" si="3"/>
        <v>3.2932727272727273E-2</v>
      </c>
    </row>
    <row r="70" spans="2:14" hidden="1">
      <c r="B70" s="30">
        <v>43862</v>
      </c>
      <c r="C70" s="31">
        <v>1457.26</v>
      </c>
      <c r="D70" s="40">
        <f t="shared" si="0"/>
        <v>425.26</v>
      </c>
      <c r="E70" s="58">
        <f t="shared" si="1"/>
        <v>0.41207364341085273</v>
      </c>
      <c r="F70" s="34">
        <v>0.16</v>
      </c>
      <c r="G70" s="57">
        <f t="shared" si="2"/>
        <v>6.5931782945736442E-2</v>
      </c>
      <c r="I70" s="30">
        <v>43862</v>
      </c>
      <c r="J70" s="43">
        <v>1457.26</v>
      </c>
      <c r="K70" s="56">
        <f t="shared" si="4"/>
        <v>357.26</v>
      </c>
      <c r="L70" s="57">
        <f t="shared" si="5"/>
        <v>0.32478181818181817</v>
      </c>
      <c r="M70" s="34">
        <v>0.1</v>
      </c>
      <c r="N70" s="42">
        <f t="shared" si="3"/>
        <v>3.2478181818181816E-2</v>
      </c>
    </row>
    <row r="71" spans="2:14" hidden="1">
      <c r="B71" s="30">
        <v>43891</v>
      </c>
      <c r="C71" s="31">
        <v>1403.26</v>
      </c>
      <c r="D71" s="40">
        <f t="shared" si="0"/>
        <v>371.26</v>
      </c>
      <c r="E71" s="58">
        <f t="shared" si="1"/>
        <v>0.35974806201550386</v>
      </c>
      <c r="F71" s="34">
        <v>0.16</v>
      </c>
      <c r="G71" s="57">
        <f t="shared" si="2"/>
        <v>5.7559689922480617E-2</v>
      </c>
      <c r="I71" s="30">
        <v>43891</v>
      </c>
      <c r="J71" s="43">
        <v>1403.26</v>
      </c>
      <c r="K71" s="56">
        <f t="shared" si="4"/>
        <v>303.26</v>
      </c>
      <c r="L71" s="57">
        <f t="shared" si="5"/>
        <v>0.2756909090909091</v>
      </c>
      <c r="M71" s="34">
        <v>0.1</v>
      </c>
      <c r="N71" s="42">
        <f t="shared" si="3"/>
        <v>2.7569090909090911E-2</v>
      </c>
    </row>
    <row r="72" spans="2:14" hidden="1">
      <c r="B72" s="30">
        <v>43922</v>
      </c>
      <c r="C72" s="31">
        <f>'Fuel prices'!AO$17</f>
        <v>1269.56</v>
      </c>
      <c r="D72" s="40">
        <f t="shared" si="0"/>
        <v>237.55999999999995</v>
      </c>
      <c r="E72" s="58">
        <f t="shared" si="1"/>
        <v>0.23019379844961235</v>
      </c>
      <c r="F72" s="34">
        <v>0.16</v>
      </c>
      <c r="G72" s="57">
        <f t="shared" si="2"/>
        <v>3.6831007751937976E-2</v>
      </c>
      <c r="I72" s="30">
        <v>43922</v>
      </c>
      <c r="J72" s="43">
        <f>C72</f>
        <v>1269.56</v>
      </c>
      <c r="K72" s="56">
        <f t="shared" si="4"/>
        <v>169.55999999999995</v>
      </c>
      <c r="L72" s="57">
        <f t="shared" si="5"/>
        <v>0.1541454545454545</v>
      </c>
      <c r="M72" s="34">
        <v>0.1</v>
      </c>
      <c r="N72" s="42">
        <f t="shared" si="3"/>
        <v>1.5414545454545452E-2</v>
      </c>
    </row>
    <row r="73" spans="2:14" hidden="1">
      <c r="B73" s="30">
        <v>43952</v>
      </c>
      <c r="C73" s="31">
        <f>'Fuel prices'!AP$17</f>
        <v>1108.56</v>
      </c>
      <c r="D73" s="40">
        <f t="shared" ref="D73:D84" si="6">C73-$C$8</f>
        <v>76.559999999999945</v>
      </c>
      <c r="E73" s="58">
        <f t="shared" ref="E73:E84" si="7">D73/$C$8</f>
        <v>7.4186046511627857E-2</v>
      </c>
      <c r="F73" s="34">
        <v>0.16</v>
      </c>
      <c r="G73" s="57">
        <f t="shared" ref="G73:G84" si="8">F73*E73</f>
        <v>1.1869767441860458E-2</v>
      </c>
      <c r="I73" s="30">
        <v>43952</v>
      </c>
      <c r="J73" s="43">
        <f t="shared" ref="J73:J84" si="9">C73</f>
        <v>1108.56</v>
      </c>
      <c r="K73" s="56">
        <f t="shared" si="4"/>
        <v>8.5599999999999454</v>
      </c>
      <c r="L73" s="57">
        <f t="shared" si="5"/>
        <v>7.781818181818132E-3</v>
      </c>
      <c r="M73" s="34">
        <v>0.1</v>
      </c>
      <c r="N73" s="42">
        <f t="shared" si="3"/>
        <v>7.7818181818181328E-4</v>
      </c>
    </row>
    <row r="74" spans="2:14" hidden="1">
      <c r="B74" s="30">
        <v>43983</v>
      </c>
      <c r="C74" s="31">
        <f>'Fuel prices'!AQ$17</f>
        <v>1130.56</v>
      </c>
      <c r="D74" s="40">
        <f t="shared" si="6"/>
        <v>98.559999999999945</v>
      </c>
      <c r="E74" s="58">
        <f t="shared" si="7"/>
        <v>9.5503875968992194E-2</v>
      </c>
      <c r="F74" s="34">
        <v>0.16</v>
      </c>
      <c r="G74" s="57">
        <f t="shared" si="8"/>
        <v>1.5280620155038751E-2</v>
      </c>
      <c r="I74" s="30">
        <v>43983</v>
      </c>
      <c r="J74" s="43">
        <f t="shared" si="9"/>
        <v>1130.56</v>
      </c>
      <c r="K74" s="56">
        <f t="shared" si="4"/>
        <v>30.559999999999945</v>
      </c>
      <c r="L74" s="57">
        <f t="shared" si="5"/>
        <v>2.7781818181818133E-2</v>
      </c>
      <c r="M74" s="34">
        <v>0.1</v>
      </c>
      <c r="N74" s="42">
        <f t="shared" si="3"/>
        <v>2.7781818181818133E-3</v>
      </c>
    </row>
    <row r="75" spans="2:14" hidden="1">
      <c r="B75" s="30">
        <v>44013</v>
      </c>
      <c r="C75" s="31">
        <f>'Fuel prices'!AR$17</f>
        <v>1303.56</v>
      </c>
      <c r="D75" s="40">
        <f t="shared" si="6"/>
        <v>271.55999999999995</v>
      </c>
      <c r="E75" s="58">
        <f t="shared" si="7"/>
        <v>0.26313953488372088</v>
      </c>
      <c r="F75" s="34">
        <v>0.16</v>
      </c>
      <c r="G75" s="57">
        <f t="shared" si="8"/>
        <v>4.2102325581395345E-2</v>
      </c>
      <c r="I75" s="30">
        <v>44013</v>
      </c>
      <c r="J75" s="43">
        <f t="shared" si="9"/>
        <v>1303.56</v>
      </c>
      <c r="K75" s="56">
        <f t="shared" si="4"/>
        <v>203.55999999999995</v>
      </c>
      <c r="L75" s="57">
        <f t="shared" si="5"/>
        <v>0.18505454545454542</v>
      </c>
      <c r="M75" s="34">
        <v>0.1</v>
      </c>
      <c r="N75" s="42">
        <f t="shared" si="3"/>
        <v>1.8505454545454544E-2</v>
      </c>
    </row>
    <row r="76" spans="2:14" hidden="1">
      <c r="B76" s="30">
        <v>44044</v>
      </c>
      <c r="C76" s="31">
        <f>'Fuel prices'!AS$17</f>
        <v>1348.56</v>
      </c>
      <c r="D76" s="40">
        <f t="shared" si="6"/>
        <v>316.55999999999995</v>
      </c>
      <c r="E76" s="58">
        <f t="shared" si="7"/>
        <v>0.3067441860465116</v>
      </c>
      <c r="F76" s="34">
        <v>0.16</v>
      </c>
      <c r="G76" s="57">
        <f t="shared" si="8"/>
        <v>4.9079069767441856E-2</v>
      </c>
      <c r="I76" s="30">
        <v>44044</v>
      </c>
      <c r="J76" s="43">
        <f t="shared" si="9"/>
        <v>1348.56</v>
      </c>
      <c r="K76" s="56">
        <f t="shared" si="4"/>
        <v>248.55999999999995</v>
      </c>
      <c r="L76" s="57">
        <f t="shared" si="5"/>
        <v>0.22596363636363631</v>
      </c>
      <c r="M76" s="34">
        <v>0.1</v>
      </c>
      <c r="N76" s="42">
        <f t="shared" si="3"/>
        <v>2.2596363636363633E-2</v>
      </c>
    </row>
    <row r="77" spans="2:14" hidden="1">
      <c r="B77" s="30">
        <v>44075</v>
      </c>
      <c r="C77" s="31">
        <f>'Fuel prices'!AT$17</f>
        <v>1327.56</v>
      </c>
      <c r="D77" s="40">
        <f t="shared" si="6"/>
        <v>295.55999999999995</v>
      </c>
      <c r="E77" s="58">
        <f t="shared" si="7"/>
        <v>0.28639534883720924</v>
      </c>
      <c r="F77" s="34">
        <v>0.16</v>
      </c>
      <c r="G77" s="57">
        <f t="shared" si="8"/>
        <v>4.5823255813953481E-2</v>
      </c>
      <c r="I77" s="30">
        <v>44075</v>
      </c>
      <c r="J77" s="43">
        <f t="shared" si="9"/>
        <v>1327.56</v>
      </c>
      <c r="K77" s="56">
        <f t="shared" si="4"/>
        <v>227.55999999999995</v>
      </c>
      <c r="L77" s="57">
        <f t="shared" si="5"/>
        <v>0.20687272727272724</v>
      </c>
      <c r="M77" s="34">
        <v>0.1</v>
      </c>
      <c r="N77" s="42">
        <f t="shared" si="3"/>
        <v>2.0687272727272724E-2</v>
      </c>
    </row>
    <row r="78" spans="2:14" hidden="1">
      <c r="B78" s="30">
        <v>44105</v>
      </c>
      <c r="C78" s="31">
        <f>'Fuel prices'!AU$17</f>
        <v>1237.56</v>
      </c>
      <c r="D78" s="40">
        <f t="shared" si="6"/>
        <v>205.55999999999995</v>
      </c>
      <c r="E78" s="58">
        <f t="shared" si="7"/>
        <v>0.19918604651162786</v>
      </c>
      <c r="F78" s="34">
        <v>0.16</v>
      </c>
      <c r="G78" s="57">
        <f t="shared" si="8"/>
        <v>3.1869767441860458E-2</v>
      </c>
      <c r="I78" s="30">
        <v>44105</v>
      </c>
      <c r="J78" s="43">
        <f t="shared" si="9"/>
        <v>1237.56</v>
      </c>
      <c r="K78" s="56">
        <f t="shared" si="4"/>
        <v>137.55999999999995</v>
      </c>
      <c r="L78" s="57">
        <f t="shared" si="5"/>
        <v>0.12505454545454542</v>
      </c>
      <c r="M78" s="34">
        <v>0.1</v>
      </c>
      <c r="N78" s="42">
        <f t="shared" si="3"/>
        <v>1.2505454545454542E-2</v>
      </c>
    </row>
    <row r="79" spans="2:14" hidden="1">
      <c r="B79" s="30">
        <v>44136</v>
      </c>
      <c r="C79" s="31">
        <f>'Fuel prices'!AV$17</f>
        <v>1225.56</v>
      </c>
      <c r="D79" s="40">
        <f t="shared" si="6"/>
        <v>193.55999999999995</v>
      </c>
      <c r="E79" s="58">
        <f t="shared" si="7"/>
        <v>0.18755813953488368</v>
      </c>
      <c r="F79" s="34">
        <v>0.16</v>
      </c>
      <c r="G79" s="57">
        <f t="shared" si="8"/>
        <v>3.000930232558139E-2</v>
      </c>
      <c r="I79" s="30">
        <v>44136</v>
      </c>
      <c r="J79" s="43">
        <f t="shared" si="9"/>
        <v>1225.56</v>
      </c>
      <c r="K79" s="56">
        <f t="shared" si="4"/>
        <v>125.55999999999995</v>
      </c>
      <c r="L79" s="57">
        <f t="shared" si="5"/>
        <v>0.11414545454545449</v>
      </c>
      <c r="M79" s="34">
        <v>0.1</v>
      </c>
      <c r="N79" s="42">
        <f t="shared" si="3"/>
        <v>1.141454545454545E-2</v>
      </c>
    </row>
    <row r="80" spans="2:14" hidden="1">
      <c r="B80" s="30">
        <v>44166</v>
      </c>
      <c r="C80" s="31">
        <f>'Fuel prices'!AW$17</f>
        <v>1245.42</v>
      </c>
      <c r="D80" s="40">
        <f t="shared" si="6"/>
        <v>213.42000000000007</v>
      </c>
      <c r="E80" s="58">
        <f t="shared" si="7"/>
        <v>0.20680232558139541</v>
      </c>
      <c r="F80" s="34">
        <v>0.16</v>
      </c>
      <c r="G80" s="57">
        <f t="shared" si="8"/>
        <v>3.3088372093023267E-2</v>
      </c>
      <c r="I80" s="30">
        <v>44166</v>
      </c>
      <c r="J80" s="43">
        <f t="shared" si="9"/>
        <v>1245.42</v>
      </c>
      <c r="K80" s="56">
        <f t="shared" si="4"/>
        <v>145.42000000000007</v>
      </c>
      <c r="L80" s="57">
        <f t="shared" si="5"/>
        <v>0.13220000000000007</v>
      </c>
      <c r="M80" s="34">
        <v>0.1</v>
      </c>
      <c r="N80" s="42">
        <f t="shared" si="3"/>
        <v>1.3220000000000008E-2</v>
      </c>
    </row>
    <row r="81" spans="2:14" hidden="1">
      <c r="B81" s="30">
        <v>44197</v>
      </c>
      <c r="C81" s="31">
        <f>'Fuel prices'!AX$17</f>
        <v>1300.42</v>
      </c>
      <c r="D81" s="40">
        <f t="shared" si="6"/>
        <v>268.42000000000007</v>
      </c>
      <c r="E81" s="58">
        <f t="shared" si="7"/>
        <v>0.26009689922480628</v>
      </c>
      <c r="F81" s="34">
        <v>0.16</v>
      </c>
      <c r="G81" s="57">
        <f t="shared" si="8"/>
        <v>4.1615503875969004E-2</v>
      </c>
      <c r="I81" s="30">
        <v>44197</v>
      </c>
      <c r="J81" s="43">
        <f t="shared" si="9"/>
        <v>1300.42</v>
      </c>
      <c r="K81" s="56">
        <f t="shared" si="4"/>
        <v>200.42000000000007</v>
      </c>
      <c r="L81" s="57">
        <f t="shared" si="5"/>
        <v>0.18220000000000006</v>
      </c>
      <c r="M81" s="34">
        <v>0.1</v>
      </c>
      <c r="N81" s="42">
        <f t="shared" si="3"/>
        <v>1.8220000000000007E-2</v>
      </c>
    </row>
    <row r="82" spans="2:14" hidden="1">
      <c r="B82" s="30">
        <v>44228</v>
      </c>
      <c r="C82" s="31">
        <f>'Fuel prices'!AY$17</f>
        <v>1358.42</v>
      </c>
      <c r="D82" s="40">
        <f t="shared" si="6"/>
        <v>326.42000000000007</v>
      </c>
      <c r="E82" s="58">
        <f t="shared" si="7"/>
        <v>0.31629844961240317</v>
      </c>
      <c r="F82" s="34">
        <v>0.16</v>
      </c>
      <c r="G82" s="57">
        <f t="shared" si="8"/>
        <v>5.0607751937984509E-2</v>
      </c>
      <c r="I82" s="30">
        <v>44228</v>
      </c>
      <c r="J82" s="43">
        <f t="shared" si="9"/>
        <v>1358.42</v>
      </c>
      <c r="K82" s="56">
        <f t="shared" si="4"/>
        <v>258.42000000000007</v>
      </c>
      <c r="L82" s="57">
        <f t="shared" si="5"/>
        <v>0.23492727272727279</v>
      </c>
      <c r="M82" s="34">
        <v>0.1</v>
      </c>
      <c r="N82" s="42">
        <f t="shared" si="3"/>
        <v>2.349272727272728E-2</v>
      </c>
    </row>
    <row r="83" spans="2:14" hidden="1">
      <c r="B83" s="30">
        <v>44256</v>
      </c>
      <c r="C83" s="31">
        <f>'Fuel prices'!AZ$17</f>
        <v>1412.42</v>
      </c>
      <c r="D83" s="40">
        <f t="shared" si="6"/>
        <v>380.42000000000007</v>
      </c>
      <c r="E83" s="58">
        <f t="shared" si="7"/>
        <v>0.36862403100775198</v>
      </c>
      <c r="F83" s="34">
        <v>0.16</v>
      </c>
      <c r="G83" s="57">
        <f t="shared" si="8"/>
        <v>5.897984496124032E-2</v>
      </c>
      <c r="I83" s="30">
        <v>44256</v>
      </c>
      <c r="J83" s="43">
        <f t="shared" si="9"/>
        <v>1412.42</v>
      </c>
      <c r="K83" s="56">
        <f t="shared" si="4"/>
        <v>312.42000000000007</v>
      </c>
      <c r="L83" s="57">
        <f t="shared" si="5"/>
        <v>0.28401818181818189</v>
      </c>
      <c r="M83" s="34">
        <v>0.1</v>
      </c>
      <c r="N83" s="42">
        <f t="shared" si="3"/>
        <v>2.8401818181818191E-2</v>
      </c>
    </row>
    <row r="84" spans="2:14">
      <c r="B84" s="30">
        <v>44287</v>
      </c>
      <c r="C84" s="31">
        <f>'Fuel prices'!BA$17</f>
        <v>1477.62</v>
      </c>
      <c r="D84" s="40">
        <f t="shared" si="6"/>
        <v>445.61999999999989</v>
      </c>
      <c r="E84" s="58">
        <f t="shared" si="7"/>
        <v>0.43180232558139525</v>
      </c>
      <c r="F84" s="34">
        <v>0.16</v>
      </c>
      <c r="G84" s="57">
        <f t="shared" si="8"/>
        <v>6.9088372093023237E-2</v>
      </c>
      <c r="I84" s="30">
        <v>44287</v>
      </c>
      <c r="J84" s="43">
        <f t="shared" si="9"/>
        <v>1477.62</v>
      </c>
      <c r="K84" s="56">
        <f t="shared" si="4"/>
        <v>377.61999999999989</v>
      </c>
      <c r="L84" s="57">
        <f t="shared" si="5"/>
        <v>0.34329090909090898</v>
      </c>
      <c r="M84" s="34">
        <v>0.1</v>
      </c>
      <c r="N84" s="42">
        <f t="shared" si="3"/>
        <v>3.4329090909090899E-2</v>
      </c>
    </row>
    <row r="85" spans="2:14">
      <c r="B85" s="30">
        <v>44317</v>
      </c>
      <c r="C85" s="31">
        <f>'Fuel prices'!BB$17</f>
        <v>1446.62</v>
      </c>
      <c r="D85" s="40">
        <f t="shared" ref="D85" si="10">C85-$C$8</f>
        <v>414.61999999999989</v>
      </c>
      <c r="E85" s="58">
        <f t="shared" ref="E85" si="11">D85/$C$8</f>
        <v>0.40176356589147277</v>
      </c>
      <c r="F85" s="34">
        <v>0.16</v>
      </c>
      <c r="G85" s="57">
        <f t="shared" ref="G85" si="12">F85*E85</f>
        <v>6.4282170542635644E-2</v>
      </c>
      <c r="I85" s="30">
        <v>44317</v>
      </c>
      <c r="J85" s="43">
        <f t="shared" ref="J85" si="13">C85</f>
        <v>1446.62</v>
      </c>
      <c r="K85" s="56">
        <f t="shared" ref="K85" si="14">J85-$J$8</f>
        <v>346.61999999999989</v>
      </c>
      <c r="L85" s="57">
        <f t="shared" ref="L85" si="15">K85/$J$8</f>
        <v>0.31510909090909078</v>
      </c>
      <c r="M85" s="34">
        <v>0.1</v>
      </c>
      <c r="N85" s="42">
        <f t="shared" ref="N85" si="16">M85*L85</f>
        <v>3.1510909090909082E-2</v>
      </c>
    </row>
    <row r="86" spans="2:14">
      <c r="B86" s="30">
        <v>44348</v>
      </c>
      <c r="C86" s="31">
        <f>'Fuel prices'!BC$17</f>
        <v>1466.62</v>
      </c>
      <c r="D86" s="40">
        <f t="shared" ref="D86" si="17">C86-$C$8</f>
        <v>434.61999999999989</v>
      </c>
      <c r="E86" s="58">
        <f t="shared" ref="E86" si="18">D86/$C$8</f>
        <v>0.42114341085271306</v>
      </c>
      <c r="F86" s="34">
        <v>0.16</v>
      </c>
      <c r="G86" s="57">
        <f t="shared" ref="G86" si="19">F86*E86</f>
        <v>6.7382945736434094E-2</v>
      </c>
      <c r="I86" s="30">
        <v>44348</v>
      </c>
      <c r="J86" s="43">
        <f t="shared" ref="J86" si="20">C86</f>
        <v>1466.62</v>
      </c>
      <c r="K86" s="56">
        <f t="shared" ref="K86" si="21">J86-$J$8</f>
        <v>366.61999999999989</v>
      </c>
      <c r="L86" s="57">
        <f t="shared" ref="L86" si="22">K86/$J$8</f>
        <v>0.33329090909090897</v>
      </c>
      <c r="M86" s="34">
        <v>0.1</v>
      </c>
      <c r="N86" s="42">
        <f t="shared" ref="N86" si="23">M86*L86</f>
        <v>3.3329090909090898E-2</v>
      </c>
    </row>
    <row r="87" spans="2:14">
      <c r="B87" s="30">
        <v>44378</v>
      </c>
      <c r="C87" s="31">
        <f>'Fuel prices'!BD$17</f>
        <v>1508.62</v>
      </c>
      <c r="D87" s="40">
        <f t="shared" ref="D87" si="24">C87-$C$8</f>
        <v>476.61999999999989</v>
      </c>
      <c r="E87" s="58">
        <f t="shared" ref="E87" si="25">D87/$C$8</f>
        <v>0.46184108527131773</v>
      </c>
      <c r="F87" s="34">
        <v>0.16</v>
      </c>
      <c r="G87" s="57">
        <f t="shared" ref="G87" si="26">F87*E87</f>
        <v>7.3894573643410844E-2</v>
      </c>
      <c r="I87" s="30">
        <v>44378</v>
      </c>
      <c r="J87" s="43">
        <f t="shared" ref="J87" si="27">C87</f>
        <v>1508.62</v>
      </c>
      <c r="K87" s="56">
        <f t="shared" ref="K87" si="28">J87-$J$8</f>
        <v>408.61999999999989</v>
      </c>
      <c r="L87" s="57">
        <f t="shared" ref="L87" si="29">K87/$J$8</f>
        <v>0.37147272727272718</v>
      </c>
      <c r="M87" s="34">
        <v>0.1</v>
      </c>
      <c r="N87" s="42">
        <f t="shared" ref="N87" si="30">M87*L87</f>
        <v>3.7147272727272716E-2</v>
      </c>
    </row>
    <row r="88" spans="2:14">
      <c r="B88" s="30">
        <v>44409</v>
      </c>
      <c r="C88" s="31">
        <f>'Fuel prices'!BE$17</f>
        <v>1564.2</v>
      </c>
      <c r="D88" s="40">
        <f t="shared" ref="D88" si="31">C88-$C$8</f>
        <v>532.20000000000005</v>
      </c>
      <c r="E88" s="58">
        <f t="shared" ref="E88" si="32">D88/$C$8</f>
        <v>0.5156976744186047</v>
      </c>
      <c r="F88" s="34">
        <v>0.16</v>
      </c>
      <c r="G88" s="57">
        <f t="shared" ref="G88" si="33">F88*E88</f>
        <v>8.2511627906976748E-2</v>
      </c>
      <c r="I88" s="30">
        <v>44409</v>
      </c>
      <c r="J88" s="43">
        <f t="shared" ref="J88" si="34">C88</f>
        <v>1564.2</v>
      </c>
      <c r="K88" s="56">
        <f t="shared" ref="K88" si="35">J88-$J$8</f>
        <v>464.20000000000005</v>
      </c>
      <c r="L88" s="57">
        <f t="shared" ref="L88" si="36">K88/$J$8</f>
        <v>0.42200000000000004</v>
      </c>
      <c r="M88" s="34">
        <v>0.1</v>
      </c>
      <c r="N88" s="42">
        <f t="shared" ref="N88" si="37">M88*L88</f>
        <v>4.2200000000000008E-2</v>
      </c>
    </row>
    <row r="89" spans="2:14">
      <c r="B89" s="30">
        <v>44440</v>
      </c>
      <c r="C89" s="31">
        <f>'Fuel prices'!BF17</f>
        <v>1548.98</v>
      </c>
      <c r="D89" s="40">
        <f t="shared" ref="D89" si="38">C89-$C$8</f>
        <v>516.98</v>
      </c>
      <c r="E89" s="58">
        <f t="shared" ref="E89" si="39">D89/$C$8</f>
        <v>0.50094961240310076</v>
      </c>
      <c r="F89" s="34">
        <v>0.16</v>
      </c>
      <c r="G89" s="57">
        <f t="shared" ref="G89" si="40">F89*E89</f>
        <v>8.015193798449613E-2</v>
      </c>
      <c r="I89" s="30">
        <v>44440</v>
      </c>
      <c r="J89" s="43">
        <f t="shared" ref="J89:J96" si="41">C89</f>
        <v>1548.98</v>
      </c>
      <c r="K89" s="56">
        <f t="shared" ref="K89" si="42">J89-$J$8</f>
        <v>448.98</v>
      </c>
      <c r="L89" s="57">
        <f t="shared" ref="L89" si="43">K89/$J$8</f>
        <v>0.4081636363636364</v>
      </c>
      <c r="M89" s="34">
        <v>0.1</v>
      </c>
      <c r="N89" s="42">
        <f t="shared" ref="N89" si="44">M89*L89</f>
        <v>4.0816363636363644E-2</v>
      </c>
    </row>
    <row r="90" spans="2:14">
      <c r="B90" s="30">
        <v>44470</v>
      </c>
      <c r="C90" s="31">
        <f>'Fuel prices'!BG17</f>
        <v>1571.78</v>
      </c>
      <c r="D90" s="40">
        <f t="shared" ref="D90:D96" si="45">C90-$C$8</f>
        <v>539.78</v>
      </c>
      <c r="E90" s="58">
        <f t="shared" ref="E90:E96" si="46">D90/$C$8</f>
        <v>0.52304263565891473</v>
      </c>
      <c r="F90" s="34">
        <v>0.16</v>
      </c>
      <c r="G90" s="57">
        <f t="shared" ref="G90:G96" si="47">F90*E90</f>
        <v>8.3686821705426365E-2</v>
      </c>
      <c r="I90" s="30">
        <v>44470</v>
      </c>
      <c r="J90" s="43">
        <f>'Fuel prices'!BG17</f>
        <v>1571.78</v>
      </c>
      <c r="K90" s="56">
        <f t="shared" ref="K90:K96" si="48">J90-$J$8</f>
        <v>471.78</v>
      </c>
      <c r="L90" s="57">
        <f t="shared" ref="L90:L96" si="49">K90/$J$8</f>
        <v>0.42889090909090904</v>
      </c>
      <c r="M90" s="34">
        <v>0.1</v>
      </c>
      <c r="N90" s="42">
        <f t="shared" ref="N90:N96" si="50">M90*L90</f>
        <v>4.2889090909090904E-2</v>
      </c>
    </row>
    <row r="91" spans="2:14">
      <c r="B91" s="30">
        <v>44501</v>
      </c>
      <c r="C91" s="31">
        <f>'Fuel prices'!BH$17</f>
        <v>1719.98</v>
      </c>
      <c r="D91" s="40">
        <f t="shared" si="45"/>
        <v>687.98</v>
      </c>
      <c r="E91" s="58">
        <f t="shared" si="46"/>
        <v>0.66664728682170549</v>
      </c>
      <c r="F91" s="34">
        <v>0.16</v>
      </c>
      <c r="G91" s="57">
        <f t="shared" si="47"/>
        <v>0.10666356589147288</v>
      </c>
      <c r="I91" s="30">
        <v>44501</v>
      </c>
      <c r="J91" s="43">
        <f t="shared" si="41"/>
        <v>1719.98</v>
      </c>
      <c r="K91" s="56">
        <f t="shared" si="48"/>
        <v>619.98</v>
      </c>
      <c r="L91" s="57">
        <f t="shared" si="49"/>
        <v>0.5636181818181818</v>
      </c>
      <c r="M91" s="34">
        <v>0.1</v>
      </c>
      <c r="N91" s="42">
        <f t="shared" si="50"/>
        <v>5.636181818181818E-2</v>
      </c>
    </row>
    <row r="92" spans="2:14">
      <c r="B92" s="30">
        <v>44531</v>
      </c>
      <c r="C92" s="31">
        <f>'Fuel prices'!BI17</f>
        <v>1792.48</v>
      </c>
      <c r="D92" s="40">
        <f t="shared" si="45"/>
        <v>760.48</v>
      </c>
      <c r="E92" s="58">
        <f t="shared" si="46"/>
        <v>0.73689922480620151</v>
      </c>
      <c r="F92" s="34">
        <v>0.16</v>
      </c>
      <c r="G92" s="57">
        <f t="shared" si="47"/>
        <v>0.11790387596899224</v>
      </c>
      <c r="I92" s="30">
        <v>44531</v>
      </c>
      <c r="J92" s="43">
        <f t="shared" si="41"/>
        <v>1792.48</v>
      </c>
      <c r="K92" s="56">
        <f t="shared" si="48"/>
        <v>692.48</v>
      </c>
      <c r="L92" s="57">
        <f t="shared" si="49"/>
        <v>0.62952727272727271</v>
      </c>
      <c r="M92" s="34">
        <v>0.1</v>
      </c>
      <c r="N92" s="42">
        <f t="shared" si="50"/>
        <v>6.2952727272727271E-2</v>
      </c>
    </row>
    <row r="93" spans="2:14">
      <c r="B93" s="30">
        <v>44562</v>
      </c>
      <c r="C93" s="31">
        <f>'Fuel prices'!BJ17</f>
        <v>1724.68</v>
      </c>
      <c r="D93" s="40">
        <f t="shared" si="45"/>
        <v>692.68000000000006</v>
      </c>
      <c r="E93" s="58">
        <f t="shared" si="46"/>
        <v>0.67120155038759699</v>
      </c>
      <c r="F93" s="34">
        <v>0.16</v>
      </c>
      <c r="G93" s="57">
        <f t="shared" si="47"/>
        <v>0.10739224806201553</v>
      </c>
      <c r="I93" s="30">
        <v>44562</v>
      </c>
      <c r="J93" s="43">
        <f>C93</f>
        <v>1724.68</v>
      </c>
      <c r="K93" s="56">
        <f t="shared" si="48"/>
        <v>624.68000000000006</v>
      </c>
      <c r="L93" s="57">
        <f t="shared" si="49"/>
        <v>0.56789090909090911</v>
      </c>
      <c r="M93" s="34">
        <v>0.1</v>
      </c>
      <c r="N93" s="42">
        <f t="shared" si="50"/>
        <v>5.6789090909090914E-2</v>
      </c>
    </row>
    <row r="94" spans="2:14">
      <c r="B94" s="30">
        <v>44593</v>
      </c>
      <c r="C94" s="31">
        <f>'Fuel prices'!BK17</f>
        <v>1804.52</v>
      </c>
      <c r="D94" s="40">
        <f t="shared" si="45"/>
        <v>772.52</v>
      </c>
      <c r="E94" s="58">
        <f t="shared" si="46"/>
        <v>0.74856589147286823</v>
      </c>
      <c r="F94" s="34">
        <v>0.16</v>
      </c>
      <c r="G94" s="57">
        <f t="shared" si="47"/>
        <v>0.11977054263565892</v>
      </c>
      <c r="I94" s="30">
        <v>44593</v>
      </c>
      <c r="J94" s="43">
        <f t="shared" si="41"/>
        <v>1804.52</v>
      </c>
      <c r="K94" s="56">
        <f t="shared" si="48"/>
        <v>704.52</v>
      </c>
      <c r="L94" s="57">
        <f t="shared" si="49"/>
        <v>0.6404727272727273</v>
      </c>
      <c r="M94" s="34">
        <v>0.1</v>
      </c>
      <c r="N94" s="42">
        <f t="shared" si="50"/>
        <v>6.404727272727273E-2</v>
      </c>
    </row>
    <row r="95" spans="2:14">
      <c r="B95" s="30">
        <v>44621</v>
      </c>
      <c r="C95" s="31">
        <f>'Fuel prices'!BL$17</f>
        <v>1948.88</v>
      </c>
      <c r="D95" s="40">
        <f t="shared" si="45"/>
        <v>916.88000000000011</v>
      </c>
      <c r="E95" s="58">
        <f t="shared" si="46"/>
        <v>0.88844961240310083</v>
      </c>
      <c r="F95" s="34">
        <v>0.16</v>
      </c>
      <c r="G95" s="57">
        <f t="shared" si="47"/>
        <v>0.14215193798449613</v>
      </c>
      <c r="I95" s="30">
        <v>44621</v>
      </c>
      <c r="J95" s="43">
        <f t="shared" si="41"/>
        <v>1948.88</v>
      </c>
      <c r="K95" s="56">
        <f t="shared" si="48"/>
        <v>848.88000000000011</v>
      </c>
      <c r="L95" s="57">
        <f t="shared" si="49"/>
        <v>0.77170909090909101</v>
      </c>
      <c r="M95" s="34">
        <v>0.1</v>
      </c>
      <c r="N95" s="42">
        <f t="shared" si="50"/>
        <v>7.7170909090909109E-2</v>
      </c>
    </row>
    <row r="96" spans="2:14">
      <c r="B96" s="30">
        <v>44652</v>
      </c>
      <c r="C96" s="31">
        <f>'Fuel prices'!BM17</f>
        <v>2101.44</v>
      </c>
      <c r="D96" s="40">
        <f t="shared" si="45"/>
        <v>1069.44</v>
      </c>
      <c r="E96" s="58">
        <f t="shared" si="46"/>
        <v>1.036279069767442</v>
      </c>
      <c r="F96" s="34">
        <v>0.16</v>
      </c>
      <c r="G96" s="57">
        <f t="shared" si="47"/>
        <v>0.16580465116279072</v>
      </c>
      <c r="I96" s="30">
        <v>44652</v>
      </c>
      <c r="J96" s="43">
        <f t="shared" si="41"/>
        <v>2101.44</v>
      </c>
      <c r="K96" s="56">
        <f t="shared" si="48"/>
        <v>1001.44</v>
      </c>
      <c r="L96" s="57">
        <f t="shared" si="49"/>
        <v>0.9104000000000001</v>
      </c>
      <c r="M96" s="34">
        <v>0.1</v>
      </c>
      <c r="N96" s="42">
        <f t="shared" si="50"/>
        <v>9.104000000000001E-2</v>
      </c>
    </row>
    <row r="97" spans="2:14">
      <c r="B97" s="30">
        <v>44682</v>
      </c>
      <c r="C97" s="31">
        <f>'Fuel prices'!BN17</f>
        <v>2199.44</v>
      </c>
      <c r="D97" s="40">
        <f t="shared" ref="D97" si="51">C97-$C$8</f>
        <v>1167.44</v>
      </c>
      <c r="E97" s="58">
        <f t="shared" ref="E97" si="52">D97/$C$8</f>
        <v>1.1312403100775195</v>
      </c>
      <c r="F97" s="34">
        <v>0.16</v>
      </c>
      <c r="G97" s="57">
        <f t="shared" ref="G97" si="53">F97*E97</f>
        <v>0.18099844961240311</v>
      </c>
      <c r="I97" s="30">
        <v>44682</v>
      </c>
      <c r="J97" s="43">
        <f t="shared" ref="J97" si="54">C97</f>
        <v>2199.44</v>
      </c>
      <c r="K97" s="56">
        <f t="shared" ref="K97" si="55">J97-$J$8</f>
        <v>1099.44</v>
      </c>
      <c r="L97" s="57">
        <f t="shared" ref="L97" si="56">K97/$J$8</f>
        <v>0.9994909090909091</v>
      </c>
      <c r="M97" s="34">
        <v>0.1</v>
      </c>
      <c r="N97" s="42">
        <f t="shared" ref="N97" si="57">M97*L97</f>
        <v>9.9949090909090918E-2</v>
      </c>
    </row>
    <row r="98" spans="2:14">
      <c r="B98" s="30">
        <v>44713</v>
      </c>
      <c r="C98" s="31">
        <f>'Fuel prices'!BO17</f>
        <v>2309.44</v>
      </c>
      <c r="D98" s="40">
        <f t="shared" ref="D98" si="58">C98-$C$8</f>
        <v>1277.44</v>
      </c>
      <c r="E98" s="58">
        <f t="shared" ref="E98" si="59">D98/$C$8</f>
        <v>1.2378294573643411</v>
      </c>
      <c r="F98" s="34">
        <v>0.16</v>
      </c>
      <c r="G98" s="57">
        <f t="shared" ref="G98" si="60">F98*E98</f>
        <v>0.19805271317829459</v>
      </c>
      <c r="I98" s="30">
        <v>44713</v>
      </c>
      <c r="J98" s="43">
        <f t="shared" ref="J98" si="61">C98</f>
        <v>2309.44</v>
      </c>
      <c r="K98" s="56">
        <f t="shared" ref="K98" si="62">J98-$J$8</f>
        <v>1209.44</v>
      </c>
      <c r="L98" s="57">
        <f t="shared" ref="L98" si="63">K98/$J$8</f>
        <v>1.0994909090909091</v>
      </c>
      <c r="M98" s="34">
        <v>0.1</v>
      </c>
      <c r="N98" s="42">
        <f t="shared" ref="N98" si="64">M98*L98</f>
        <v>0.10994909090909091</v>
      </c>
    </row>
    <row r="99" spans="2:14">
      <c r="B99" s="30">
        <v>44743</v>
      </c>
      <c r="C99" s="31">
        <v>2540.44</v>
      </c>
      <c r="D99" s="40">
        <f t="shared" ref="D99" si="65">C99-$C$8</f>
        <v>1508.44</v>
      </c>
      <c r="E99" s="58">
        <f t="shared" ref="E99" si="66">D99/$C$8</f>
        <v>1.4616666666666667</v>
      </c>
      <c r="F99" s="34">
        <v>0.16</v>
      </c>
      <c r="G99" s="57">
        <f t="shared" ref="G99" si="67">F99*E99</f>
        <v>0.23386666666666667</v>
      </c>
      <c r="I99" s="30">
        <v>44743</v>
      </c>
      <c r="J99" s="43">
        <f t="shared" ref="J99" si="68">C99</f>
        <v>2540.44</v>
      </c>
      <c r="K99" s="56">
        <f t="shared" ref="K99" si="69">J99-$J$8</f>
        <v>1440.44</v>
      </c>
      <c r="L99" s="57">
        <f t="shared" ref="L99" si="70">K99/$J$8</f>
        <v>1.309490909090909</v>
      </c>
      <c r="M99" s="34">
        <v>0.1</v>
      </c>
      <c r="N99" s="42">
        <f t="shared" ref="N99" si="71">M99*L99</f>
        <v>0.1309490909090909</v>
      </c>
    </row>
    <row r="100" spans="2:14">
      <c r="B100" s="30">
        <v>44774</v>
      </c>
      <c r="C100" s="31">
        <f>'Fuel prices'!BQ17</f>
        <v>2452.44</v>
      </c>
      <c r="D100" s="40">
        <f t="shared" ref="D100" si="72">C100-$C$8</f>
        <v>1420.44</v>
      </c>
      <c r="E100" s="58">
        <f t="shared" ref="E100" si="73">D100/$C$8</f>
        <v>1.3763953488372094</v>
      </c>
      <c r="F100" s="34">
        <v>0.16</v>
      </c>
      <c r="G100" s="57">
        <f t="shared" ref="G100" si="74">F100*E100</f>
        <v>0.22022325581395349</v>
      </c>
      <c r="I100" s="30">
        <v>44774</v>
      </c>
      <c r="J100" s="43">
        <f t="shared" ref="J100" si="75">C100</f>
        <v>2452.44</v>
      </c>
      <c r="K100" s="56">
        <f t="shared" ref="K100" si="76">J100-$J$8</f>
        <v>1352.44</v>
      </c>
      <c r="L100" s="57">
        <f t="shared" ref="L100" si="77">K100/$J$8</f>
        <v>1.2294909090909092</v>
      </c>
      <c r="M100" s="34">
        <v>0.1</v>
      </c>
      <c r="N100" s="42">
        <f t="shared" ref="N100" si="78">M100*L100</f>
        <v>0.12294909090909092</v>
      </c>
    </row>
    <row r="101" spans="2:14">
      <c r="B101" s="30">
        <v>44805</v>
      </c>
      <c r="C101" s="31">
        <v>2396.1</v>
      </c>
      <c r="D101" s="40">
        <f t="shared" ref="D101" si="79">C101-$C$8</f>
        <v>1364.1</v>
      </c>
      <c r="E101" s="58">
        <f t="shared" ref="E101" si="80">D101/$C$8</f>
        <v>1.3218023255813953</v>
      </c>
      <c r="F101" s="34">
        <v>0.16</v>
      </c>
      <c r="G101" s="57">
        <f t="shared" ref="G101" si="81">F101*E101</f>
        <v>0.21148837209302326</v>
      </c>
      <c r="I101" s="30">
        <v>44805</v>
      </c>
      <c r="J101" s="43">
        <f t="shared" ref="J101" si="82">C101</f>
        <v>2396.1</v>
      </c>
      <c r="K101" s="56">
        <f t="shared" ref="K101" si="83">J101-$J$8</f>
        <v>1296.0999999999999</v>
      </c>
      <c r="L101" s="57">
        <f t="shared" ref="L101" si="84">K101/$J$8</f>
        <v>1.1782727272727271</v>
      </c>
      <c r="M101" s="34">
        <v>0.1</v>
      </c>
      <c r="N101" s="42">
        <f t="shared" ref="N101" si="85">M101*L101</f>
        <v>0.11782727272727272</v>
      </c>
    </row>
    <row r="102" spans="2:14">
      <c r="B102" s="30">
        <v>44835</v>
      </c>
      <c r="C102" s="31">
        <f>'Fuel prices'!BS17</f>
        <v>2406.1</v>
      </c>
      <c r="D102" s="40">
        <f t="shared" ref="D102" si="86">C102-$C$8</f>
        <v>1374.1</v>
      </c>
      <c r="E102" s="58">
        <f t="shared" ref="E102" si="87">D102/$C$8</f>
        <v>1.3314922480620155</v>
      </c>
      <c r="F102" s="34">
        <v>0.16</v>
      </c>
      <c r="G102" s="57">
        <f t="shared" ref="G102" si="88">F102*E102</f>
        <v>0.21303875968992247</v>
      </c>
      <c r="I102" s="30">
        <v>44835</v>
      </c>
      <c r="J102" s="43">
        <f t="shared" ref="J102" si="89">C102</f>
        <v>2406.1</v>
      </c>
      <c r="K102" s="56">
        <f t="shared" ref="K102" si="90">J102-$J$8</f>
        <v>1306.0999999999999</v>
      </c>
      <c r="L102" s="57">
        <f t="shared" ref="L102" si="91">K102/$J$8</f>
        <v>1.1873636363636362</v>
      </c>
      <c r="M102" s="34">
        <v>0.1</v>
      </c>
      <c r="N102" s="42">
        <f t="shared" ref="N102" si="92">M102*L102</f>
        <v>0.11873636363636363</v>
      </c>
    </row>
    <row r="103" spans="2:14">
      <c r="B103" s="30">
        <v>44866</v>
      </c>
      <c r="C103" s="31">
        <f>'Fuel prices'!BT17</f>
        <v>2548.96</v>
      </c>
      <c r="D103" s="40">
        <f t="shared" ref="D103" si="93">C103-$C$8</f>
        <v>1516.96</v>
      </c>
      <c r="E103" s="58">
        <f t="shared" ref="E103" si="94">D103/$C$8</f>
        <v>1.4699224806201552</v>
      </c>
      <c r="F103" s="34">
        <v>0.16</v>
      </c>
      <c r="G103" s="57">
        <f t="shared" ref="G103" si="95">F103*E103</f>
        <v>0.23518759689922483</v>
      </c>
      <c r="I103" s="30">
        <v>44866</v>
      </c>
      <c r="J103" s="43">
        <f t="shared" ref="J103" si="96">C103</f>
        <v>2548.96</v>
      </c>
      <c r="K103" s="56">
        <f t="shared" ref="K103" si="97">J103-$J$8</f>
        <v>1448.96</v>
      </c>
      <c r="L103" s="57">
        <f t="shared" ref="L103" si="98">K103/$J$8</f>
        <v>1.3172363636363638</v>
      </c>
      <c r="M103" s="34">
        <v>0.1</v>
      </c>
      <c r="N103" s="42">
        <f t="shared" ref="N103" si="99">M103*L103</f>
        <v>0.13172363636363638</v>
      </c>
    </row>
    <row r="104" spans="2:14">
      <c r="B104" s="30">
        <v>44896</v>
      </c>
      <c r="C104" s="31">
        <f>'Fuel prices'!BU17</f>
        <v>2391.77</v>
      </c>
      <c r="D104" s="40">
        <f t="shared" ref="D104" si="100">C104-$C$8</f>
        <v>1359.77</v>
      </c>
      <c r="E104" s="58">
        <f t="shared" ref="E104" si="101">D104/$C$8</f>
        <v>1.3176065891472868</v>
      </c>
      <c r="F104" s="34">
        <v>0.16</v>
      </c>
      <c r="G104" s="57">
        <f t="shared" ref="G104" si="102">F104*E104</f>
        <v>0.2108170542635659</v>
      </c>
      <c r="I104" s="30">
        <v>44896</v>
      </c>
      <c r="J104" s="43">
        <f t="shared" ref="J104" si="103">C104</f>
        <v>2391.77</v>
      </c>
      <c r="K104" s="56">
        <f t="shared" ref="K104" si="104">J104-$J$8</f>
        <v>1291.77</v>
      </c>
      <c r="L104" s="57">
        <f t="shared" ref="L104" si="105">K104/$J$8</f>
        <v>1.1743363636363635</v>
      </c>
      <c r="M104" s="34">
        <v>0.1</v>
      </c>
      <c r="N104" s="42">
        <f t="shared" ref="N104" si="106">M104*L104</f>
        <v>0.11743363636363635</v>
      </c>
    </row>
    <row r="105" spans="2:14">
      <c r="B105" s="30">
        <v>44927</v>
      </c>
      <c r="C105" s="31">
        <f>'Fuel prices'!BV17</f>
        <v>2122.87</v>
      </c>
      <c r="D105" s="40">
        <f t="shared" ref="D105" si="107">C105-$C$8</f>
        <v>1090.8699999999999</v>
      </c>
      <c r="E105" s="58">
        <f t="shared" ref="E105" si="108">D105/$C$8</f>
        <v>1.0570445736434106</v>
      </c>
      <c r="F105" s="34">
        <v>0.16</v>
      </c>
      <c r="G105" s="57">
        <f t="shared" ref="G105" si="109">F105*E105</f>
        <v>0.16912713178294569</v>
      </c>
      <c r="I105" s="30">
        <v>44927</v>
      </c>
      <c r="J105" s="43">
        <f t="shared" ref="J105" si="110">C105</f>
        <v>2122.87</v>
      </c>
      <c r="K105" s="56">
        <f t="shared" ref="K105" si="111">J105-$J$8</f>
        <v>1022.8699999999999</v>
      </c>
      <c r="L105" s="57">
        <f t="shared" ref="L105" si="112">K105/$J$8</f>
        <v>0.92988181818181803</v>
      </c>
      <c r="M105" s="34">
        <v>0.1</v>
      </c>
      <c r="N105" s="42">
        <f t="shared" ref="N105" si="113">M105*L105</f>
        <v>9.2988181818181803E-2</v>
      </c>
    </row>
    <row r="106" spans="2:14">
      <c r="B106" s="30">
        <v>44958</v>
      </c>
      <c r="C106" s="31">
        <f>'Fuel prices'!BW17</f>
        <v>2132.0300000000002</v>
      </c>
      <c r="D106" s="40">
        <f t="shared" ref="D106" si="114">C106-$C$8</f>
        <v>1100.0300000000002</v>
      </c>
      <c r="E106" s="58">
        <f t="shared" ref="E106" si="115">D106/$C$8</f>
        <v>1.0659205426356591</v>
      </c>
      <c r="F106" s="34">
        <v>0.16</v>
      </c>
      <c r="G106" s="57">
        <f t="shared" ref="G106" si="116">F106*E106</f>
        <v>0.17054728682170545</v>
      </c>
      <c r="I106" s="30">
        <v>44958</v>
      </c>
      <c r="J106" s="43">
        <f t="shared" ref="J106" si="117">C106</f>
        <v>2132.0300000000002</v>
      </c>
      <c r="K106" s="56">
        <f t="shared" ref="K106" si="118">J106-$J$8</f>
        <v>1032.0300000000002</v>
      </c>
      <c r="L106" s="57">
        <f t="shared" ref="L106" si="119">K106/$J$8</f>
        <v>0.9382090909090911</v>
      </c>
      <c r="M106" s="34">
        <v>0.1</v>
      </c>
      <c r="N106" s="42">
        <f t="shared" ref="N106" si="120">M106*L106</f>
        <v>9.3820909090909121E-2</v>
      </c>
    </row>
    <row r="107" spans="2:14">
      <c r="B107" s="30">
        <v>44986</v>
      </c>
      <c r="C107" s="31">
        <v>2162.41</v>
      </c>
      <c r="D107" s="40">
        <f t="shared" ref="D107" si="121">C107-$C$8</f>
        <v>1130.4099999999999</v>
      </c>
      <c r="E107" s="58">
        <f t="shared" ref="E107" si="122">D107/$C$8</f>
        <v>1.0953585271317827</v>
      </c>
      <c r="F107" s="34">
        <v>0.16</v>
      </c>
      <c r="G107" s="57">
        <f t="shared" ref="G107" si="123">F107*E107</f>
        <v>0.17525736434108524</v>
      </c>
      <c r="I107" s="30">
        <v>44986</v>
      </c>
      <c r="J107" s="43">
        <f t="shared" ref="J107" si="124">C107</f>
        <v>2162.41</v>
      </c>
      <c r="K107" s="56">
        <f t="shared" ref="K107" si="125">J107-$J$8</f>
        <v>1062.4099999999999</v>
      </c>
      <c r="L107" s="57">
        <f t="shared" ref="L107" si="126">K107/$J$8</f>
        <v>0.96582727272727265</v>
      </c>
      <c r="M107" s="34">
        <v>0.1</v>
      </c>
      <c r="N107" s="42">
        <f t="shared" ref="N107" si="127">M107*L107</f>
        <v>9.6582727272727265E-2</v>
      </c>
    </row>
    <row r="108" spans="2:14">
      <c r="B108" s="30">
        <v>45017</v>
      </c>
      <c r="C108" s="31">
        <f>'Fuel prices'!BY17</f>
        <v>2088.83</v>
      </c>
      <c r="D108" s="40">
        <f t="shared" ref="D108" si="128">C108-$C$8</f>
        <v>1056.83</v>
      </c>
      <c r="E108" s="58">
        <f t="shared" ref="E108" si="129">D108/$C$8</f>
        <v>1.0240600775193798</v>
      </c>
      <c r="F108" s="34">
        <v>0.16</v>
      </c>
      <c r="G108" s="57">
        <f t="shared" ref="G108" si="130">F108*E108</f>
        <v>0.16384961240310078</v>
      </c>
      <c r="I108" s="30">
        <v>45017</v>
      </c>
      <c r="J108" s="43">
        <f t="shared" ref="J108" si="131">C108</f>
        <v>2088.83</v>
      </c>
      <c r="K108" s="56">
        <f t="shared" ref="K108" si="132">J108-$J$8</f>
        <v>988.82999999999993</v>
      </c>
      <c r="L108" s="57">
        <f t="shared" ref="L108" si="133">K108/$J$8</f>
        <v>0.89893636363636353</v>
      </c>
      <c r="M108" s="34">
        <v>0.1</v>
      </c>
      <c r="N108" s="42">
        <f t="shared" ref="N108" si="134">M108*L108</f>
        <v>8.9893636363636356E-2</v>
      </c>
    </row>
    <row r="109" spans="2:14">
      <c r="B109" s="30">
        <v>45047</v>
      </c>
      <c r="C109" s="31">
        <f>'Fuel prices'!BZ17</f>
        <v>2016.29</v>
      </c>
      <c r="D109" s="40">
        <f t="shared" ref="D109" si="135">C109-$C$8</f>
        <v>984.29</v>
      </c>
      <c r="E109" s="58">
        <f t="shared" ref="E109" si="136">D109/$C$8</f>
        <v>0.95376937984496124</v>
      </c>
      <c r="F109" s="34">
        <v>0.16</v>
      </c>
      <c r="G109" s="57">
        <f t="shared" ref="G109" si="137">F109*E109</f>
        <v>0.15260310077519379</v>
      </c>
      <c r="I109" s="30">
        <v>45047</v>
      </c>
      <c r="J109" s="43">
        <f>'Fuel prices'!BZ17</f>
        <v>2016.29</v>
      </c>
      <c r="K109" s="56">
        <f t="shared" ref="K109" si="138">J109-$J$8</f>
        <v>916.29</v>
      </c>
      <c r="L109" s="57">
        <f t="shared" ref="L109" si="139">K109/$J$8</f>
        <v>0.832990909090909</v>
      </c>
      <c r="M109" s="34">
        <v>0.1</v>
      </c>
      <c r="N109" s="42">
        <f t="shared" ref="N109" si="140">M109*L109</f>
        <v>8.3299090909090906E-2</v>
      </c>
    </row>
    <row r="110" spans="2:14">
      <c r="B110" s="30">
        <v>45078</v>
      </c>
      <c r="C110" s="31">
        <f>'Fuel prices'!CA17</f>
        <v>1931.29</v>
      </c>
      <c r="D110" s="40">
        <f t="shared" ref="D110" si="141">C110-$C$8</f>
        <v>899.29</v>
      </c>
      <c r="E110" s="58">
        <f t="shared" ref="E110" si="142">D110/$C$8</f>
        <v>0.87140503875968989</v>
      </c>
      <c r="F110" s="34">
        <v>0.16</v>
      </c>
      <c r="G110" s="57">
        <f t="shared" ref="G110" si="143">F110*E110</f>
        <v>0.13942480620155037</v>
      </c>
      <c r="I110" s="30">
        <v>45078</v>
      </c>
      <c r="J110" s="43">
        <f>C110</f>
        <v>1931.29</v>
      </c>
      <c r="K110" s="56">
        <f t="shared" ref="K110" si="144">J110-$J$8</f>
        <v>831.29</v>
      </c>
      <c r="L110" s="57">
        <f t="shared" ref="L110" si="145">K110/$J$8</f>
        <v>0.75571818181818173</v>
      </c>
      <c r="M110" s="34">
        <v>0.1</v>
      </c>
      <c r="N110" s="42">
        <f t="shared" ref="N110" si="146">M110*L110</f>
        <v>7.5571818181818184E-2</v>
      </c>
    </row>
    <row r="111" spans="2:14">
      <c r="B111" s="30">
        <v>45108</v>
      </c>
      <c r="C111" s="31">
        <f>'Fuel prices'!CB17</f>
        <v>1949.29</v>
      </c>
      <c r="D111" s="40">
        <f t="shared" ref="D111" si="147">C111-$C$8</f>
        <v>917.29</v>
      </c>
      <c r="E111" s="58">
        <f t="shared" ref="E111" si="148">D111/$C$8</f>
        <v>0.8888468992248062</v>
      </c>
      <c r="F111" s="34">
        <v>0.16</v>
      </c>
      <c r="G111" s="57">
        <f t="shared" ref="G111" si="149">F111*E111</f>
        <v>0.14221550387596898</v>
      </c>
      <c r="I111" s="30">
        <v>45108</v>
      </c>
      <c r="J111" s="43">
        <f>C111</f>
        <v>1949.29</v>
      </c>
      <c r="K111" s="56">
        <f t="shared" ref="K111" si="150">J111-$J$8</f>
        <v>849.29</v>
      </c>
      <c r="L111" s="57">
        <f t="shared" ref="L111" si="151">K111/$J$8</f>
        <v>0.7720818181818182</v>
      </c>
      <c r="M111" s="34">
        <v>0.1</v>
      </c>
      <c r="N111" s="42">
        <f t="shared" ref="N111" si="152">M111*L111</f>
        <v>7.7208181818181829E-2</v>
      </c>
    </row>
    <row r="112" spans="2:14">
      <c r="B112" s="30">
        <v>45139</v>
      </c>
      <c r="C112" s="31">
        <f>'Fuel prices'!CC17</f>
        <v>2021.29</v>
      </c>
      <c r="D112" s="40">
        <f t="shared" ref="D112" si="153">C112-$C$8</f>
        <v>989.29</v>
      </c>
      <c r="E112" s="58">
        <f t="shared" ref="E112" si="154">D112/$C$8</f>
        <v>0.95861434108527133</v>
      </c>
      <c r="F112" s="34">
        <v>0.16</v>
      </c>
      <c r="G112" s="57">
        <f t="shared" ref="G112" si="155">F112*E112</f>
        <v>0.15337829457364341</v>
      </c>
      <c r="I112" s="30">
        <v>45139</v>
      </c>
      <c r="J112" s="43">
        <f>C112</f>
        <v>2021.29</v>
      </c>
      <c r="K112" s="56">
        <f t="shared" ref="K112" si="156">J112-$J$8</f>
        <v>921.29</v>
      </c>
      <c r="L112" s="57">
        <f t="shared" ref="L112" si="157">K112/$J$8</f>
        <v>0.83753636363636363</v>
      </c>
      <c r="M112" s="34">
        <v>0.1</v>
      </c>
      <c r="N112" s="42">
        <f t="shared" ref="N112" si="158">M112*L112</f>
        <v>8.3753636363636363E-2</v>
      </c>
    </row>
    <row r="113" spans="2:14">
      <c r="B113" s="30">
        <v>45170</v>
      </c>
      <c r="C113" s="31">
        <f>'Fuel prices'!CD17</f>
        <v>2305.29</v>
      </c>
      <c r="D113" s="40">
        <f t="shared" ref="D113" si="159">C113-$C$8</f>
        <v>1273.29</v>
      </c>
      <c r="E113" s="58">
        <f t="shared" ref="E113" si="160">D113/$C$8</f>
        <v>1.2338081395348837</v>
      </c>
      <c r="F113" s="34">
        <v>0.16</v>
      </c>
      <c r="G113" s="57">
        <f t="shared" ref="G113" si="161">F113*E113</f>
        <v>0.1974093023255814</v>
      </c>
      <c r="I113" s="30">
        <v>45170</v>
      </c>
      <c r="J113" s="43">
        <f>C113</f>
        <v>2305.29</v>
      </c>
      <c r="K113" s="56">
        <f t="shared" ref="K113" si="162">J113-$J$8</f>
        <v>1205.29</v>
      </c>
      <c r="L113" s="57">
        <f t="shared" ref="L113" si="163">K113/$J$8</f>
        <v>1.0957181818181818</v>
      </c>
      <c r="M113" s="34">
        <v>0.1</v>
      </c>
      <c r="N113" s="42">
        <f t="shared" ref="N113" si="164">M113*L113</f>
        <v>0.10957181818181819</v>
      </c>
    </row>
    <row r="114" spans="2:14">
      <c r="B114" s="93"/>
      <c r="C114" s="126"/>
      <c r="D114" s="111"/>
      <c r="E114" s="112"/>
      <c r="F114" s="97"/>
      <c r="G114" s="127"/>
      <c r="I114" s="93"/>
      <c r="J114" s="94"/>
      <c r="K114" s="128"/>
      <c r="L114" s="127"/>
      <c r="M114" s="97"/>
      <c r="N114" s="113"/>
    </row>
    <row r="115" spans="2:14">
      <c r="B115" s="93"/>
      <c r="C115" s="126"/>
      <c r="D115" s="111"/>
      <c r="E115" s="112"/>
      <c r="F115" s="97"/>
      <c r="G115" s="127"/>
      <c r="I115" s="93"/>
      <c r="J115" s="94"/>
      <c r="K115" s="128"/>
      <c r="L115" s="127"/>
      <c r="M115" s="97"/>
      <c r="N115" s="113"/>
    </row>
    <row r="116" spans="2:14">
      <c r="B116" s="93"/>
      <c r="C116" s="126"/>
      <c r="D116" s="111"/>
      <c r="E116" s="112"/>
      <c r="F116" s="97"/>
      <c r="G116" s="127"/>
      <c r="I116" s="93"/>
      <c r="J116" s="94"/>
      <c r="K116" s="128"/>
      <c r="L116" s="127"/>
      <c r="M116" s="97"/>
      <c r="N116" s="113"/>
    </row>
    <row r="117" spans="2:14">
      <c r="B117" s="93"/>
      <c r="C117" s="126"/>
      <c r="D117" s="111"/>
      <c r="E117" s="112"/>
      <c r="F117" s="97"/>
      <c r="G117" s="127"/>
      <c r="I117" s="93"/>
      <c r="J117" s="94"/>
      <c r="K117" s="128"/>
      <c r="L117" s="127"/>
      <c r="M117" s="97"/>
      <c r="N117" s="113"/>
    </row>
    <row r="118" spans="2:14">
      <c r="B118" s="55" t="s">
        <v>37</v>
      </c>
    </row>
  </sheetData>
  <mergeCells count="4">
    <mergeCell ref="I4:N4"/>
    <mergeCell ref="I5:N5"/>
    <mergeCell ref="B4:G4"/>
    <mergeCell ref="B5:G5"/>
  </mergeCells>
  <pageMargins left="0" right="0" top="0" bottom="0" header="0.31496062992125984" footer="0.31496062992125984"/>
  <pageSetup paperSize="9" scale="88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40D0-C0B3-450B-9B79-1579D6E0F421}">
  <dimension ref="B1:E98"/>
  <sheetViews>
    <sheetView topLeftCell="A87" workbookViewId="0">
      <selection activeCell="C97" sqref="C97"/>
    </sheetView>
  </sheetViews>
  <sheetFormatPr defaultRowHeight="14.4"/>
  <cols>
    <col min="2" max="2" width="25.88671875" customWidth="1"/>
    <col min="3" max="4" width="13.44140625" customWidth="1"/>
    <col min="5" max="5" width="15.5546875" bestFit="1" customWidth="1"/>
    <col min="250" max="250" width="25.88671875" customWidth="1"/>
    <col min="251" max="252" width="13.44140625" customWidth="1"/>
    <col min="253" max="253" width="15.5546875" bestFit="1" customWidth="1"/>
    <col min="254" max="254" width="1.33203125" customWidth="1"/>
    <col min="255" max="255" width="13.33203125" customWidth="1"/>
    <col min="257" max="258" width="21.33203125" customWidth="1"/>
    <col min="259" max="259" width="11.6640625" customWidth="1"/>
    <col min="260" max="260" width="15.33203125" customWidth="1"/>
    <col min="506" max="506" width="25.88671875" customWidth="1"/>
    <col min="507" max="508" width="13.44140625" customWidth="1"/>
    <col min="509" max="509" width="15.5546875" bestFit="1" customWidth="1"/>
    <col min="510" max="510" width="1.33203125" customWidth="1"/>
    <col min="511" max="511" width="13.33203125" customWidth="1"/>
    <col min="513" max="514" width="21.33203125" customWidth="1"/>
    <col min="515" max="515" width="11.6640625" customWidth="1"/>
    <col min="516" max="516" width="15.33203125" customWidth="1"/>
    <col min="762" max="762" width="25.88671875" customWidth="1"/>
    <col min="763" max="764" width="13.44140625" customWidth="1"/>
    <col min="765" max="765" width="15.5546875" bestFit="1" customWidth="1"/>
    <col min="766" max="766" width="1.33203125" customWidth="1"/>
    <col min="767" max="767" width="13.33203125" customWidth="1"/>
    <col min="769" max="770" width="21.33203125" customWidth="1"/>
    <col min="771" max="771" width="11.6640625" customWidth="1"/>
    <col min="772" max="772" width="15.33203125" customWidth="1"/>
    <col min="1018" max="1018" width="25.88671875" customWidth="1"/>
    <col min="1019" max="1020" width="13.44140625" customWidth="1"/>
    <col min="1021" max="1021" width="15.5546875" bestFit="1" customWidth="1"/>
    <col min="1022" max="1022" width="1.33203125" customWidth="1"/>
    <col min="1023" max="1023" width="13.33203125" customWidth="1"/>
    <col min="1025" max="1026" width="21.33203125" customWidth="1"/>
    <col min="1027" max="1027" width="11.6640625" customWidth="1"/>
    <col min="1028" max="1028" width="15.33203125" customWidth="1"/>
    <col min="1274" max="1274" width="25.88671875" customWidth="1"/>
    <col min="1275" max="1276" width="13.44140625" customWidth="1"/>
    <col min="1277" max="1277" width="15.5546875" bestFit="1" customWidth="1"/>
    <col min="1278" max="1278" width="1.33203125" customWidth="1"/>
    <col min="1279" max="1279" width="13.33203125" customWidth="1"/>
    <col min="1281" max="1282" width="21.33203125" customWidth="1"/>
    <col min="1283" max="1283" width="11.6640625" customWidth="1"/>
    <col min="1284" max="1284" width="15.33203125" customWidth="1"/>
    <col min="1530" max="1530" width="25.88671875" customWidth="1"/>
    <col min="1531" max="1532" width="13.44140625" customWidth="1"/>
    <col min="1533" max="1533" width="15.5546875" bestFit="1" customWidth="1"/>
    <col min="1534" max="1534" width="1.33203125" customWidth="1"/>
    <col min="1535" max="1535" width="13.33203125" customWidth="1"/>
    <col min="1537" max="1538" width="21.33203125" customWidth="1"/>
    <col min="1539" max="1539" width="11.6640625" customWidth="1"/>
    <col min="1540" max="1540" width="15.33203125" customWidth="1"/>
    <col min="1786" max="1786" width="25.88671875" customWidth="1"/>
    <col min="1787" max="1788" width="13.44140625" customWidth="1"/>
    <col min="1789" max="1789" width="15.5546875" bestFit="1" customWidth="1"/>
    <col min="1790" max="1790" width="1.33203125" customWidth="1"/>
    <col min="1791" max="1791" width="13.33203125" customWidth="1"/>
    <col min="1793" max="1794" width="21.33203125" customWidth="1"/>
    <col min="1795" max="1795" width="11.6640625" customWidth="1"/>
    <col min="1796" max="1796" width="15.33203125" customWidth="1"/>
    <col min="2042" max="2042" width="25.88671875" customWidth="1"/>
    <col min="2043" max="2044" width="13.44140625" customWidth="1"/>
    <col min="2045" max="2045" width="15.5546875" bestFit="1" customWidth="1"/>
    <col min="2046" max="2046" width="1.33203125" customWidth="1"/>
    <col min="2047" max="2047" width="13.33203125" customWidth="1"/>
    <col min="2049" max="2050" width="21.33203125" customWidth="1"/>
    <col min="2051" max="2051" width="11.6640625" customWidth="1"/>
    <col min="2052" max="2052" width="15.33203125" customWidth="1"/>
    <col min="2298" max="2298" width="25.88671875" customWidth="1"/>
    <col min="2299" max="2300" width="13.44140625" customWidth="1"/>
    <col min="2301" max="2301" width="15.5546875" bestFit="1" customWidth="1"/>
    <col min="2302" max="2302" width="1.33203125" customWidth="1"/>
    <col min="2303" max="2303" width="13.33203125" customWidth="1"/>
    <col min="2305" max="2306" width="21.33203125" customWidth="1"/>
    <col min="2307" max="2307" width="11.6640625" customWidth="1"/>
    <col min="2308" max="2308" width="15.33203125" customWidth="1"/>
    <col min="2554" max="2554" width="25.88671875" customWidth="1"/>
    <col min="2555" max="2556" width="13.44140625" customWidth="1"/>
    <col min="2557" max="2557" width="15.5546875" bestFit="1" customWidth="1"/>
    <col min="2558" max="2558" width="1.33203125" customWidth="1"/>
    <col min="2559" max="2559" width="13.33203125" customWidth="1"/>
    <col min="2561" max="2562" width="21.33203125" customWidth="1"/>
    <col min="2563" max="2563" width="11.6640625" customWidth="1"/>
    <col min="2564" max="2564" width="15.33203125" customWidth="1"/>
    <col min="2810" max="2810" width="25.88671875" customWidth="1"/>
    <col min="2811" max="2812" width="13.44140625" customWidth="1"/>
    <col min="2813" max="2813" width="15.5546875" bestFit="1" customWidth="1"/>
    <col min="2814" max="2814" width="1.33203125" customWidth="1"/>
    <col min="2815" max="2815" width="13.33203125" customWidth="1"/>
    <col min="2817" max="2818" width="21.33203125" customWidth="1"/>
    <col min="2819" max="2819" width="11.6640625" customWidth="1"/>
    <col min="2820" max="2820" width="15.33203125" customWidth="1"/>
    <col min="3066" max="3066" width="25.88671875" customWidth="1"/>
    <col min="3067" max="3068" width="13.44140625" customWidth="1"/>
    <col min="3069" max="3069" width="15.5546875" bestFit="1" customWidth="1"/>
    <col min="3070" max="3070" width="1.33203125" customWidth="1"/>
    <col min="3071" max="3071" width="13.33203125" customWidth="1"/>
    <col min="3073" max="3074" width="21.33203125" customWidth="1"/>
    <col min="3075" max="3075" width="11.6640625" customWidth="1"/>
    <col min="3076" max="3076" width="15.33203125" customWidth="1"/>
    <col min="3322" max="3322" width="25.88671875" customWidth="1"/>
    <col min="3323" max="3324" width="13.44140625" customWidth="1"/>
    <col min="3325" max="3325" width="15.5546875" bestFit="1" customWidth="1"/>
    <col min="3326" max="3326" width="1.33203125" customWidth="1"/>
    <col min="3327" max="3327" width="13.33203125" customWidth="1"/>
    <col min="3329" max="3330" width="21.33203125" customWidth="1"/>
    <col min="3331" max="3331" width="11.6640625" customWidth="1"/>
    <col min="3332" max="3332" width="15.33203125" customWidth="1"/>
    <col min="3578" max="3578" width="25.88671875" customWidth="1"/>
    <col min="3579" max="3580" width="13.44140625" customWidth="1"/>
    <col min="3581" max="3581" width="15.5546875" bestFit="1" customWidth="1"/>
    <col min="3582" max="3582" width="1.33203125" customWidth="1"/>
    <col min="3583" max="3583" width="13.33203125" customWidth="1"/>
    <col min="3585" max="3586" width="21.33203125" customWidth="1"/>
    <col min="3587" max="3587" width="11.6640625" customWidth="1"/>
    <col min="3588" max="3588" width="15.33203125" customWidth="1"/>
    <col min="3834" max="3834" width="25.88671875" customWidth="1"/>
    <col min="3835" max="3836" width="13.44140625" customWidth="1"/>
    <col min="3837" max="3837" width="15.5546875" bestFit="1" customWidth="1"/>
    <col min="3838" max="3838" width="1.33203125" customWidth="1"/>
    <col min="3839" max="3839" width="13.33203125" customWidth="1"/>
    <col min="3841" max="3842" width="21.33203125" customWidth="1"/>
    <col min="3843" max="3843" width="11.6640625" customWidth="1"/>
    <col min="3844" max="3844" width="15.33203125" customWidth="1"/>
    <col min="4090" max="4090" width="25.88671875" customWidth="1"/>
    <col min="4091" max="4092" width="13.44140625" customWidth="1"/>
    <col min="4093" max="4093" width="15.5546875" bestFit="1" customWidth="1"/>
    <col min="4094" max="4094" width="1.33203125" customWidth="1"/>
    <col min="4095" max="4095" width="13.33203125" customWidth="1"/>
    <col min="4097" max="4098" width="21.33203125" customWidth="1"/>
    <col min="4099" max="4099" width="11.6640625" customWidth="1"/>
    <col min="4100" max="4100" width="15.33203125" customWidth="1"/>
    <col min="4346" max="4346" width="25.88671875" customWidth="1"/>
    <col min="4347" max="4348" width="13.44140625" customWidth="1"/>
    <col min="4349" max="4349" width="15.5546875" bestFit="1" customWidth="1"/>
    <col min="4350" max="4350" width="1.33203125" customWidth="1"/>
    <col min="4351" max="4351" width="13.33203125" customWidth="1"/>
    <col min="4353" max="4354" width="21.33203125" customWidth="1"/>
    <col min="4355" max="4355" width="11.6640625" customWidth="1"/>
    <col min="4356" max="4356" width="15.33203125" customWidth="1"/>
    <col min="4602" max="4602" width="25.88671875" customWidth="1"/>
    <col min="4603" max="4604" width="13.44140625" customWidth="1"/>
    <col min="4605" max="4605" width="15.5546875" bestFit="1" customWidth="1"/>
    <col min="4606" max="4606" width="1.33203125" customWidth="1"/>
    <col min="4607" max="4607" width="13.33203125" customWidth="1"/>
    <col min="4609" max="4610" width="21.33203125" customWidth="1"/>
    <col min="4611" max="4611" width="11.6640625" customWidth="1"/>
    <col min="4612" max="4612" width="15.33203125" customWidth="1"/>
    <col min="4858" max="4858" width="25.88671875" customWidth="1"/>
    <col min="4859" max="4860" width="13.44140625" customWidth="1"/>
    <col min="4861" max="4861" width="15.5546875" bestFit="1" customWidth="1"/>
    <col min="4862" max="4862" width="1.33203125" customWidth="1"/>
    <col min="4863" max="4863" width="13.33203125" customWidth="1"/>
    <col min="4865" max="4866" width="21.33203125" customWidth="1"/>
    <col min="4867" max="4867" width="11.6640625" customWidth="1"/>
    <col min="4868" max="4868" width="15.33203125" customWidth="1"/>
    <col min="5114" max="5114" width="25.88671875" customWidth="1"/>
    <col min="5115" max="5116" width="13.44140625" customWidth="1"/>
    <col min="5117" max="5117" width="15.5546875" bestFit="1" customWidth="1"/>
    <col min="5118" max="5118" width="1.33203125" customWidth="1"/>
    <col min="5119" max="5119" width="13.33203125" customWidth="1"/>
    <col min="5121" max="5122" width="21.33203125" customWidth="1"/>
    <col min="5123" max="5123" width="11.6640625" customWidth="1"/>
    <col min="5124" max="5124" width="15.33203125" customWidth="1"/>
    <col min="5370" max="5370" width="25.88671875" customWidth="1"/>
    <col min="5371" max="5372" width="13.44140625" customWidth="1"/>
    <col min="5373" max="5373" width="15.5546875" bestFit="1" customWidth="1"/>
    <col min="5374" max="5374" width="1.33203125" customWidth="1"/>
    <col min="5375" max="5375" width="13.33203125" customWidth="1"/>
    <col min="5377" max="5378" width="21.33203125" customWidth="1"/>
    <col min="5379" max="5379" width="11.6640625" customWidth="1"/>
    <col min="5380" max="5380" width="15.33203125" customWidth="1"/>
    <col min="5626" max="5626" width="25.88671875" customWidth="1"/>
    <col min="5627" max="5628" width="13.44140625" customWidth="1"/>
    <col min="5629" max="5629" width="15.5546875" bestFit="1" customWidth="1"/>
    <col min="5630" max="5630" width="1.33203125" customWidth="1"/>
    <col min="5631" max="5631" width="13.33203125" customWidth="1"/>
    <col min="5633" max="5634" width="21.33203125" customWidth="1"/>
    <col min="5635" max="5635" width="11.6640625" customWidth="1"/>
    <col min="5636" max="5636" width="15.33203125" customWidth="1"/>
    <col min="5882" max="5882" width="25.88671875" customWidth="1"/>
    <col min="5883" max="5884" width="13.44140625" customWidth="1"/>
    <col min="5885" max="5885" width="15.5546875" bestFit="1" customWidth="1"/>
    <col min="5886" max="5886" width="1.33203125" customWidth="1"/>
    <col min="5887" max="5887" width="13.33203125" customWidth="1"/>
    <col min="5889" max="5890" width="21.33203125" customWidth="1"/>
    <col min="5891" max="5891" width="11.6640625" customWidth="1"/>
    <col min="5892" max="5892" width="15.33203125" customWidth="1"/>
    <col min="6138" max="6138" width="25.88671875" customWidth="1"/>
    <col min="6139" max="6140" width="13.44140625" customWidth="1"/>
    <col min="6141" max="6141" width="15.5546875" bestFit="1" customWidth="1"/>
    <col min="6142" max="6142" width="1.33203125" customWidth="1"/>
    <col min="6143" max="6143" width="13.33203125" customWidth="1"/>
    <col min="6145" max="6146" width="21.33203125" customWidth="1"/>
    <col min="6147" max="6147" width="11.6640625" customWidth="1"/>
    <col min="6148" max="6148" width="15.33203125" customWidth="1"/>
    <col min="6394" max="6394" width="25.88671875" customWidth="1"/>
    <col min="6395" max="6396" width="13.44140625" customWidth="1"/>
    <col min="6397" max="6397" width="15.5546875" bestFit="1" customWidth="1"/>
    <col min="6398" max="6398" width="1.33203125" customWidth="1"/>
    <col min="6399" max="6399" width="13.33203125" customWidth="1"/>
    <col min="6401" max="6402" width="21.33203125" customWidth="1"/>
    <col min="6403" max="6403" width="11.6640625" customWidth="1"/>
    <col min="6404" max="6404" width="15.33203125" customWidth="1"/>
    <col min="6650" max="6650" width="25.88671875" customWidth="1"/>
    <col min="6651" max="6652" width="13.44140625" customWidth="1"/>
    <col min="6653" max="6653" width="15.5546875" bestFit="1" customWidth="1"/>
    <col min="6654" max="6654" width="1.33203125" customWidth="1"/>
    <col min="6655" max="6655" width="13.33203125" customWidth="1"/>
    <col min="6657" max="6658" width="21.33203125" customWidth="1"/>
    <col min="6659" max="6659" width="11.6640625" customWidth="1"/>
    <col min="6660" max="6660" width="15.33203125" customWidth="1"/>
    <col min="6906" max="6906" width="25.88671875" customWidth="1"/>
    <col min="6907" max="6908" width="13.44140625" customWidth="1"/>
    <col min="6909" max="6909" width="15.5546875" bestFit="1" customWidth="1"/>
    <col min="6910" max="6910" width="1.33203125" customWidth="1"/>
    <col min="6911" max="6911" width="13.33203125" customWidth="1"/>
    <col min="6913" max="6914" width="21.33203125" customWidth="1"/>
    <col min="6915" max="6915" width="11.6640625" customWidth="1"/>
    <col min="6916" max="6916" width="15.33203125" customWidth="1"/>
    <col min="7162" max="7162" width="25.88671875" customWidth="1"/>
    <col min="7163" max="7164" width="13.44140625" customWidth="1"/>
    <col min="7165" max="7165" width="15.5546875" bestFit="1" customWidth="1"/>
    <col min="7166" max="7166" width="1.33203125" customWidth="1"/>
    <col min="7167" max="7167" width="13.33203125" customWidth="1"/>
    <col min="7169" max="7170" width="21.33203125" customWidth="1"/>
    <col min="7171" max="7171" width="11.6640625" customWidth="1"/>
    <col min="7172" max="7172" width="15.33203125" customWidth="1"/>
    <col min="7418" max="7418" width="25.88671875" customWidth="1"/>
    <col min="7419" max="7420" width="13.44140625" customWidth="1"/>
    <col min="7421" max="7421" width="15.5546875" bestFit="1" customWidth="1"/>
    <col min="7422" max="7422" width="1.33203125" customWidth="1"/>
    <col min="7423" max="7423" width="13.33203125" customWidth="1"/>
    <col min="7425" max="7426" width="21.33203125" customWidth="1"/>
    <col min="7427" max="7427" width="11.6640625" customWidth="1"/>
    <col min="7428" max="7428" width="15.33203125" customWidth="1"/>
    <col min="7674" max="7674" width="25.88671875" customWidth="1"/>
    <col min="7675" max="7676" width="13.44140625" customWidth="1"/>
    <col min="7677" max="7677" width="15.5546875" bestFit="1" customWidth="1"/>
    <col min="7678" max="7678" width="1.33203125" customWidth="1"/>
    <col min="7679" max="7679" width="13.33203125" customWidth="1"/>
    <col min="7681" max="7682" width="21.33203125" customWidth="1"/>
    <col min="7683" max="7683" width="11.6640625" customWidth="1"/>
    <col min="7684" max="7684" width="15.33203125" customWidth="1"/>
    <col min="7930" max="7930" width="25.88671875" customWidth="1"/>
    <col min="7931" max="7932" width="13.44140625" customWidth="1"/>
    <col min="7933" max="7933" width="15.5546875" bestFit="1" customWidth="1"/>
    <col min="7934" max="7934" width="1.33203125" customWidth="1"/>
    <col min="7935" max="7935" width="13.33203125" customWidth="1"/>
    <col min="7937" max="7938" width="21.33203125" customWidth="1"/>
    <col min="7939" max="7939" width="11.6640625" customWidth="1"/>
    <col min="7940" max="7940" width="15.33203125" customWidth="1"/>
    <col min="8186" max="8186" width="25.88671875" customWidth="1"/>
    <col min="8187" max="8188" width="13.44140625" customWidth="1"/>
    <col min="8189" max="8189" width="15.5546875" bestFit="1" customWidth="1"/>
    <col min="8190" max="8190" width="1.33203125" customWidth="1"/>
    <col min="8191" max="8191" width="13.33203125" customWidth="1"/>
    <col min="8193" max="8194" width="21.33203125" customWidth="1"/>
    <col min="8195" max="8195" width="11.6640625" customWidth="1"/>
    <col min="8196" max="8196" width="15.33203125" customWidth="1"/>
    <col min="8442" max="8442" width="25.88671875" customWidth="1"/>
    <col min="8443" max="8444" width="13.44140625" customWidth="1"/>
    <col min="8445" max="8445" width="15.5546875" bestFit="1" customWidth="1"/>
    <col min="8446" max="8446" width="1.33203125" customWidth="1"/>
    <col min="8447" max="8447" width="13.33203125" customWidth="1"/>
    <col min="8449" max="8450" width="21.33203125" customWidth="1"/>
    <col min="8451" max="8451" width="11.6640625" customWidth="1"/>
    <col min="8452" max="8452" width="15.33203125" customWidth="1"/>
    <col min="8698" max="8698" width="25.88671875" customWidth="1"/>
    <col min="8699" max="8700" width="13.44140625" customWidth="1"/>
    <col min="8701" max="8701" width="15.5546875" bestFit="1" customWidth="1"/>
    <col min="8702" max="8702" width="1.33203125" customWidth="1"/>
    <col min="8703" max="8703" width="13.33203125" customWidth="1"/>
    <col min="8705" max="8706" width="21.33203125" customWidth="1"/>
    <col min="8707" max="8707" width="11.6640625" customWidth="1"/>
    <col min="8708" max="8708" width="15.33203125" customWidth="1"/>
    <col min="8954" max="8954" width="25.88671875" customWidth="1"/>
    <col min="8955" max="8956" width="13.44140625" customWidth="1"/>
    <col min="8957" max="8957" width="15.5546875" bestFit="1" customWidth="1"/>
    <col min="8958" max="8958" width="1.33203125" customWidth="1"/>
    <col min="8959" max="8959" width="13.33203125" customWidth="1"/>
    <col min="8961" max="8962" width="21.33203125" customWidth="1"/>
    <col min="8963" max="8963" width="11.6640625" customWidth="1"/>
    <col min="8964" max="8964" width="15.33203125" customWidth="1"/>
    <col min="9210" max="9210" width="25.88671875" customWidth="1"/>
    <col min="9211" max="9212" width="13.44140625" customWidth="1"/>
    <col min="9213" max="9213" width="15.5546875" bestFit="1" customWidth="1"/>
    <col min="9214" max="9214" width="1.33203125" customWidth="1"/>
    <col min="9215" max="9215" width="13.33203125" customWidth="1"/>
    <col min="9217" max="9218" width="21.33203125" customWidth="1"/>
    <col min="9219" max="9219" width="11.6640625" customWidth="1"/>
    <col min="9220" max="9220" width="15.33203125" customWidth="1"/>
    <col min="9466" max="9466" width="25.88671875" customWidth="1"/>
    <col min="9467" max="9468" width="13.44140625" customWidth="1"/>
    <col min="9469" max="9469" width="15.5546875" bestFit="1" customWidth="1"/>
    <col min="9470" max="9470" width="1.33203125" customWidth="1"/>
    <col min="9471" max="9471" width="13.33203125" customWidth="1"/>
    <col min="9473" max="9474" width="21.33203125" customWidth="1"/>
    <col min="9475" max="9475" width="11.6640625" customWidth="1"/>
    <col min="9476" max="9476" width="15.33203125" customWidth="1"/>
    <col min="9722" max="9722" width="25.88671875" customWidth="1"/>
    <col min="9723" max="9724" width="13.44140625" customWidth="1"/>
    <col min="9725" max="9725" width="15.5546875" bestFit="1" customWidth="1"/>
    <col min="9726" max="9726" width="1.33203125" customWidth="1"/>
    <col min="9727" max="9727" width="13.33203125" customWidth="1"/>
    <col min="9729" max="9730" width="21.33203125" customWidth="1"/>
    <col min="9731" max="9731" width="11.6640625" customWidth="1"/>
    <col min="9732" max="9732" width="15.33203125" customWidth="1"/>
    <col min="9978" max="9978" width="25.88671875" customWidth="1"/>
    <col min="9979" max="9980" width="13.44140625" customWidth="1"/>
    <col min="9981" max="9981" width="15.5546875" bestFit="1" customWidth="1"/>
    <col min="9982" max="9982" width="1.33203125" customWidth="1"/>
    <col min="9983" max="9983" width="13.33203125" customWidth="1"/>
    <col min="9985" max="9986" width="21.33203125" customWidth="1"/>
    <col min="9987" max="9987" width="11.6640625" customWidth="1"/>
    <col min="9988" max="9988" width="15.33203125" customWidth="1"/>
    <col min="10234" max="10234" width="25.88671875" customWidth="1"/>
    <col min="10235" max="10236" width="13.44140625" customWidth="1"/>
    <col min="10237" max="10237" width="15.5546875" bestFit="1" customWidth="1"/>
    <col min="10238" max="10238" width="1.33203125" customWidth="1"/>
    <col min="10239" max="10239" width="13.33203125" customWidth="1"/>
    <col min="10241" max="10242" width="21.33203125" customWidth="1"/>
    <col min="10243" max="10243" width="11.6640625" customWidth="1"/>
    <col min="10244" max="10244" width="15.33203125" customWidth="1"/>
    <col min="10490" max="10490" width="25.88671875" customWidth="1"/>
    <col min="10491" max="10492" width="13.44140625" customWidth="1"/>
    <col min="10493" max="10493" width="15.5546875" bestFit="1" customWidth="1"/>
    <col min="10494" max="10494" width="1.33203125" customWidth="1"/>
    <col min="10495" max="10495" width="13.33203125" customWidth="1"/>
    <col min="10497" max="10498" width="21.33203125" customWidth="1"/>
    <col min="10499" max="10499" width="11.6640625" customWidth="1"/>
    <col min="10500" max="10500" width="15.33203125" customWidth="1"/>
    <col min="10746" max="10746" width="25.88671875" customWidth="1"/>
    <col min="10747" max="10748" width="13.44140625" customWidth="1"/>
    <col min="10749" max="10749" width="15.5546875" bestFit="1" customWidth="1"/>
    <col min="10750" max="10750" width="1.33203125" customWidth="1"/>
    <col min="10751" max="10751" width="13.33203125" customWidth="1"/>
    <col min="10753" max="10754" width="21.33203125" customWidth="1"/>
    <col min="10755" max="10755" width="11.6640625" customWidth="1"/>
    <col min="10756" max="10756" width="15.33203125" customWidth="1"/>
    <col min="11002" max="11002" width="25.88671875" customWidth="1"/>
    <col min="11003" max="11004" width="13.44140625" customWidth="1"/>
    <col min="11005" max="11005" width="15.5546875" bestFit="1" customWidth="1"/>
    <col min="11006" max="11006" width="1.33203125" customWidth="1"/>
    <col min="11007" max="11007" width="13.33203125" customWidth="1"/>
    <col min="11009" max="11010" width="21.33203125" customWidth="1"/>
    <col min="11011" max="11011" width="11.6640625" customWidth="1"/>
    <col min="11012" max="11012" width="15.33203125" customWidth="1"/>
    <col min="11258" max="11258" width="25.88671875" customWidth="1"/>
    <col min="11259" max="11260" width="13.44140625" customWidth="1"/>
    <col min="11261" max="11261" width="15.5546875" bestFit="1" customWidth="1"/>
    <col min="11262" max="11262" width="1.33203125" customWidth="1"/>
    <col min="11263" max="11263" width="13.33203125" customWidth="1"/>
    <col min="11265" max="11266" width="21.33203125" customWidth="1"/>
    <col min="11267" max="11267" width="11.6640625" customWidth="1"/>
    <col min="11268" max="11268" width="15.33203125" customWidth="1"/>
    <col min="11514" max="11514" width="25.88671875" customWidth="1"/>
    <col min="11515" max="11516" width="13.44140625" customWidth="1"/>
    <col min="11517" max="11517" width="15.5546875" bestFit="1" customWidth="1"/>
    <col min="11518" max="11518" width="1.33203125" customWidth="1"/>
    <col min="11519" max="11519" width="13.33203125" customWidth="1"/>
    <col min="11521" max="11522" width="21.33203125" customWidth="1"/>
    <col min="11523" max="11523" width="11.6640625" customWidth="1"/>
    <col min="11524" max="11524" width="15.33203125" customWidth="1"/>
    <col min="11770" max="11770" width="25.88671875" customWidth="1"/>
    <col min="11771" max="11772" width="13.44140625" customWidth="1"/>
    <col min="11773" max="11773" width="15.5546875" bestFit="1" customWidth="1"/>
    <col min="11774" max="11774" width="1.33203125" customWidth="1"/>
    <col min="11775" max="11775" width="13.33203125" customWidth="1"/>
    <col min="11777" max="11778" width="21.33203125" customWidth="1"/>
    <col min="11779" max="11779" width="11.6640625" customWidth="1"/>
    <col min="11780" max="11780" width="15.33203125" customWidth="1"/>
    <col min="12026" max="12026" width="25.88671875" customWidth="1"/>
    <col min="12027" max="12028" width="13.44140625" customWidth="1"/>
    <col min="12029" max="12029" width="15.5546875" bestFit="1" customWidth="1"/>
    <col min="12030" max="12030" width="1.33203125" customWidth="1"/>
    <col min="12031" max="12031" width="13.33203125" customWidth="1"/>
    <col min="12033" max="12034" width="21.33203125" customWidth="1"/>
    <col min="12035" max="12035" width="11.6640625" customWidth="1"/>
    <col min="12036" max="12036" width="15.33203125" customWidth="1"/>
    <col min="12282" max="12282" width="25.88671875" customWidth="1"/>
    <col min="12283" max="12284" width="13.44140625" customWidth="1"/>
    <col min="12285" max="12285" width="15.5546875" bestFit="1" customWidth="1"/>
    <col min="12286" max="12286" width="1.33203125" customWidth="1"/>
    <col min="12287" max="12287" width="13.33203125" customWidth="1"/>
    <col min="12289" max="12290" width="21.33203125" customWidth="1"/>
    <col min="12291" max="12291" width="11.6640625" customWidth="1"/>
    <col min="12292" max="12292" width="15.33203125" customWidth="1"/>
    <col min="12538" max="12538" width="25.88671875" customWidth="1"/>
    <col min="12539" max="12540" width="13.44140625" customWidth="1"/>
    <col min="12541" max="12541" width="15.5546875" bestFit="1" customWidth="1"/>
    <col min="12542" max="12542" width="1.33203125" customWidth="1"/>
    <col min="12543" max="12543" width="13.33203125" customWidth="1"/>
    <col min="12545" max="12546" width="21.33203125" customWidth="1"/>
    <col min="12547" max="12547" width="11.6640625" customWidth="1"/>
    <col min="12548" max="12548" width="15.33203125" customWidth="1"/>
    <col min="12794" max="12794" width="25.88671875" customWidth="1"/>
    <col min="12795" max="12796" width="13.44140625" customWidth="1"/>
    <col min="12797" max="12797" width="15.5546875" bestFit="1" customWidth="1"/>
    <col min="12798" max="12798" width="1.33203125" customWidth="1"/>
    <col min="12799" max="12799" width="13.33203125" customWidth="1"/>
    <col min="12801" max="12802" width="21.33203125" customWidth="1"/>
    <col min="12803" max="12803" width="11.6640625" customWidth="1"/>
    <col min="12804" max="12804" width="15.33203125" customWidth="1"/>
    <col min="13050" max="13050" width="25.88671875" customWidth="1"/>
    <col min="13051" max="13052" width="13.44140625" customWidth="1"/>
    <col min="13053" max="13053" width="15.5546875" bestFit="1" customWidth="1"/>
    <col min="13054" max="13054" width="1.33203125" customWidth="1"/>
    <col min="13055" max="13055" width="13.33203125" customWidth="1"/>
    <col min="13057" max="13058" width="21.33203125" customWidth="1"/>
    <col min="13059" max="13059" width="11.6640625" customWidth="1"/>
    <col min="13060" max="13060" width="15.33203125" customWidth="1"/>
    <col min="13306" max="13306" width="25.88671875" customWidth="1"/>
    <col min="13307" max="13308" width="13.44140625" customWidth="1"/>
    <col min="13309" max="13309" width="15.5546875" bestFit="1" customWidth="1"/>
    <col min="13310" max="13310" width="1.33203125" customWidth="1"/>
    <col min="13311" max="13311" width="13.33203125" customWidth="1"/>
    <col min="13313" max="13314" width="21.33203125" customWidth="1"/>
    <col min="13315" max="13315" width="11.6640625" customWidth="1"/>
    <col min="13316" max="13316" width="15.33203125" customWidth="1"/>
    <col min="13562" max="13562" width="25.88671875" customWidth="1"/>
    <col min="13563" max="13564" width="13.44140625" customWidth="1"/>
    <col min="13565" max="13565" width="15.5546875" bestFit="1" customWidth="1"/>
    <col min="13566" max="13566" width="1.33203125" customWidth="1"/>
    <col min="13567" max="13567" width="13.33203125" customWidth="1"/>
    <col min="13569" max="13570" width="21.33203125" customWidth="1"/>
    <col min="13571" max="13571" width="11.6640625" customWidth="1"/>
    <col min="13572" max="13572" width="15.33203125" customWidth="1"/>
    <col min="13818" max="13818" width="25.88671875" customWidth="1"/>
    <col min="13819" max="13820" width="13.44140625" customWidth="1"/>
    <col min="13821" max="13821" width="15.5546875" bestFit="1" customWidth="1"/>
    <col min="13822" max="13822" width="1.33203125" customWidth="1"/>
    <col min="13823" max="13823" width="13.33203125" customWidth="1"/>
    <col min="13825" max="13826" width="21.33203125" customWidth="1"/>
    <col min="13827" max="13827" width="11.6640625" customWidth="1"/>
    <col min="13828" max="13828" width="15.33203125" customWidth="1"/>
    <col min="14074" max="14074" width="25.88671875" customWidth="1"/>
    <col min="14075" max="14076" width="13.44140625" customWidth="1"/>
    <col min="14077" max="14077" width="15.5546875" bestFit="1" customWidth="1"/>
    <col min="14078" max="14078" width="1.33203125" customWidth="1"/>
    <col min="14079" max="14079" width="13.33203125" customWidth="1"/>
    <col min="14081" max="14082" width="21.33203125" customWidth="1"/>
    <col min="14083" max="14083" width="11.6640625" customWidth="1"/>
    <col min="14084" max="14084" width="15.33203125" customWidth="1"/>
    <col min="14330" max="14330" width="25.88671875" customWidth="1"/>
    <col min="14331" max="14332" width="13.44140625" customWidth="1"/>
    <col min="14333" max="14333" width="15.5546875" bestFit="1" customWidth="1"/>
    <col min="14334" max="14334" width="1.33203125" customWidth="1"/>
    <col min="14335" max="14335" width="13.33203125" customWidth="1"/>
    <col min="14337" max="14338" width="21.33203125" customWidth="1"/>
    <col min="14339" max="14339" width="11.6640625" customWidth="1"/>
    <col min="14340" max="14340" width="15.33203125" customWidth="1"/>
    <col min="14586" max="14586" width="25.88671875" customWidth="1"/>
    <col min="14587" max="14588" width="13.44140625" customWidth="1"/>
    <col min="14589" max="14589" width="15.5546875" bestFit="1" customWidth="1"/>
    <col min="14590" max="14590" width="1.33203125" customWidth="1"/>
    <col min="14591" max="14591" width="13.33203125" customWidth="1"/>
    <col min="14593" max="14594" width="21.33203125" customWidth="1"/>
    <col min="14595" max="14595" width="11.6640625" customWidth="1"/>
    <col min="14596" max="14596" width="15.33203125" customWidth="1"/>
    <col min="14842" max="14842" width="25.88671875" customWidth="1"/>
    <col min="14843" max="14844" width="13.44140625" customWidth="1"/>
    <col min="14845" max="14845" width="15.5546875" bestFit="1" customWidth="1"/>
    <col min="14846" max="14846" width="1.33203125" customWidth="1"/>
    <col min="14847" max="14847" width="13.33203125" customWidth="1"/>
    <col min="14849" max="14850" width="21.33203125" customWidth="1"/>
    <col min="14851" max="14851" width="11.6640625" customWidth="1"/>
    <col min="14852" max="14852" width="15.33203125" customWidth="1"/>
    <col min="15098" max="15098" width="25.88671875" customWidth="1"/>
    <col min="15099" max="15100" width="13.44140625" customWidth="1"/>
    <col min="15101" max="15101" width="15.5546875" bestFit="1" customWidth="1"/>
    <col min="15102" max="15102" width="1.33203125" customWidth="1"/>
    <col min="15103" max="15103" width="13.33203125" customWidth="1"/>
    <col min="15105" max="15106" width="21.33203125" customWidth="1"/>
    <col min="15107" max="15107" width="11.6640625" customWidth="1"/>
    <col min="15108" max="15108" width="15.33203125" customWidth="1"/>
    <col min="15354" max="15354" width="25.88671875" customWidth="1"/>
    <col min="15355" max="15356" width="13.44140625" customWidth="1"/>
    <col min="15357" max="15357" width="15.5546875" bestFit="1" customWidth="1"/>
    <col min="15358" max="15358" width="1.33203125" customWidth="1"/>
    <col min="15359" max="15359" width="13.33203125" customWidth="1"/>
    <col min="15361" max="15362" width="21.33203125" customWidth="1"/>
    <col min="15363" max="15363" width="11.6640625" customWidth="1"/>
    <col min="15364" max="15364" width="15.33203125" customWidth="1"/>
    <col min="15610" max="15610" width="25.88671875" customWidth="1"/>
    <col min="15611" max="15612" width="13.44140625" customWidth="1"/>
    <col min="15613" max="15613" width="15.5546875" bestFit="1" customWidth="1"/>
    <col min="15614" max="15614" width="1.33203125" customWidth="1"/>
    <col min="15615" max="15615" width="13.33203125" customWidth="1"/>
    <col min="15617" max="15618" width="21.33203125" customWidth="1"/>
    <col min="15619" max="15619" width="11.6640625" customWidth="1"/>
    <col min="15620" max="15620" width="15.33203125" customWidth="1"/>
    <col min="15866" max="15866" width="25.88671875" customWidth="1"/>
    <col min="15867" max="15868" width="13.44140625" customWidth="1"/>
    <col min="15869" max="15869" width="15.5546875" bestFit="1" customWidth="1"/>
    <col min="15870" max="15870" width="1.33203125" customWidth="1"/>
    <col min="15871" max="15871" width="13.33203125" customWidth="1"/>
    <col min="15873" max="15874" width="21.33203125" customWidth="1"/>
    <col min="15875" max="15875" width="11.6640625" customWidth="1"/>
    <col min="15876" max="15876" width="15.33203125" customWidth="1"/>
    <col min="16122" max="16122" width="25.88671875" customWidth="1"/>
    <col min="16123" max="16124" width="13.44140625" customWidth="1"/>
    <col min="16125" max="16125" width="15.5546875" bestFit="1" customWidth="1"/>
    <col min="16126" max="16126" width="1.33203125" customWidth="1"/>
    <col min="16127" max="16127" width="13.33203125" customWidth="1"/>
    <col min="16129" max="16130" width="21.33203125" customWidth="1"/>
    <col min="16131" max="16131" width="11.6640625" customWidth="1"/>
    <col min="16132" max="16132" width="15.33203125" customWidth="1"/>
  </cols>
  <sheetData>
    <row r="1" spans="2:5" ht="18">
      <c r="B1" s="139" t="s">
        <v>32</v>
      </c>
      <c r="C1" s="139"/>
      <c r="D1" s="139"/>
      <c r="E1" s="139"/>
    </row>
    <row r="2" spans="2:5">
      <c r="B2" s="23"/>
    </row>
    <row r="3" spans="2:5">
      <c r="E3" s="44">
        <v>0.4</v>
      </c>
    </row>
    <row r="4" spans="2:5">
      <c r="B4" s="45" t="s">
        <v>33</v>
      </c>
      <c r="C4" s="45" t="s">
        <v>34</v>
      </c>
      <c r="D4" s="45" t="s">
        <v>35</v>
      </c>
      <c r="E4" s="45" t="s">
        <v>30</v>
      </c>
    </row>
    <row r="5" spans="2:5">
      <c r="B5" s="28" t="s">
        <v>36</v>
      </c>
      <c r="C5" s="43">
        <v>1032.49</v>
      </c>
      <c r="D5" s="35"/>
      <c r="E5" s="35"/>
    </row>
    <row r="6" spans="2:5" hidden="1">
      <c r="B6" s="46">
        <v>42005</v>
      </c>
      <c r="C6" s="43">
        <v>1032.49</v>
      </c>
      <c r="D6" s="48">
        <f t="shared" ref="D6:D37" si="0">C6/$C$5-1</f>
        <v>0</v>
      </c>
      <c r="E6" s="48">
        <f t="shared" ref="E6:E37" si="1">D6*$E$3</f>
        <v>0</v>
      </c>
    </row>
    <row r="7" spans="2:5" hidden="1">
      <c r="B7" s="46">
        <v>42036</v>
      </c>
      <c r="C7" s="43">
        <v>930.49</v>
      </c>
      <c r="D7" s="48">
        <f t="shared" si="0"/>
        <v>-9.8790303053782558E-2</v>
      </c>
      <c r="E7" s="48">
        <f t="shared" si="1"/>
        <v>-3.9516121221513024E-2</v>
      </c>
    </row>
    <row r="8" spans="2:5" hidden="1">
      <c r="B8" s="46">
        <v>42064</v>
      </c>
      <c r="C8" s="43">
        <v>1004.49</v>
      </c>
      <c r="D8" s="48">
        <f t="shared" si="0"/>
        <v>-2.7118906720646208E-2</v>
      </c>
      <c r="E8" s="48">
        <f t="shared" si="1"/>
        <v>-1.0847562688258483E-2</v>
      </c>
    </row>
    <row r="9" spans="2:5" hidden="1">
      <c r="B9" s="46">
        <v>42095</v>
      </c>
      <c r="C9" s="43">
        <v>1129.19</v>
      </c>
      <c r="D9" s="48">
        <f t="shared" si="0"/>
        <v>9.3657081424517452E-2</v>
      </c>
      <c r="E9" s="48">
        <f t="shared" si="1"/>
        <v>3.7462832569806981E-2</v>
      </c>
    </row>
    <row r="10" spans="2:5" hidden="1">
      <c r="B10" s="46">
        <v>42125</v>
      </c>
      <c r="C10" s="43">
        <v>1124.19</v>
      </c>
      <c r="D10" s="48">
        <f t="shared" si="0"/>
        <v>8.8814419510116371E-2</v>
      </c>
      <c r="E10" s="48">
        <f t="shared" si="1"/>
        <v>3.5525767804046551E-2</v>
      </c>
    </row>
    <row r="11" spans="2:5" hidden="1">
      <c r="B11" s="46">
        <v>42156</v>
      </c>
      <c r="C11" s="43">
        <v>1170.19</v>
      </c>
      <c r="D11" s="48">
        <f t="shared" si="0"/>
        <v>0.13336690912260663</v>
      </c>
      <c r="E11" s="48">
        <f t="shared" si="1"/>
        <v>5.3346763649042651E-2</v>
      </c>
    </row>
    <row r="12" spans="2:5" hidden="1">
      <c r="B12" s="46">
        <v>42186</v>
      </c>
      <c r="C12" s="35">
        <v>1174.19</v>
      </c>
      <c r="D12" s="48">
        <f t="shared" si="0"/>
        <v>0.1372410386541274</v>
      </c>
      <c r="E12" s="48">
        <f t="shared" si="1"/>
        <v>5.4896415461650964E-2</v>
      </c>
    </row>
    <row r="13" spans="2:5" hidden="1">
      <c r="B13" s="46">
        <v>42217</v>
      </c>
      <c r="C13" s="43">
        <v>1100.3699999999999</v>
      </c>
      <c r="D13" s="48">
        <f t="shared" si="0"/>
        <v>6.5743978149909399E-2</v>
      </c>
      <c r="E13" s="48">
        <f t="shared" si="1"/>
        <v>2.6297591259963761E-2</v>
      </c>
    </row>
    <row r="14" spans="2:5" hidden="1">
      <c r="B14" s="46">
        <v>42248</v>
      </c>
      <c r="C14" s="35">
        <v>1049.3699999999999</v>
      </c>
      <c r="D14" s="48">
        <f t="shared" si="0"/>
        <v>1.6348826623018065E-2</v>
      </c>
      <c r="E14" s="48">
        <f t="shared" si="1"/>
        <v>6.5395306492072262E-3</v>
      </c>
    </row>
    <row r="15" spans="2:5" hidden="1">
      <c r="B15" s="46">
        <v>42278</v>
      </c>
      <c r="C15" s="43">
        <v>1100.3699999999999</v>
      </c>
      <c r="D15" s="48">
        <f t="shared" si="0"/>
        <v>6.5743978149909399E-2</v>
      </c>
      <c r="E15" s="48">
        <f t="shared" si="1"/>
        <v>2.6297591259963761E-2</v>
      </c>
    </row>
    <row r="16" spans="2:5" hidden="1">
      <c r="B16" s="46">
        <v>42309</v>
      </c>
      <c r="C16" s="35">
        <v>1090.3699999999999</v>
      </c>
      <c r="D16" s="48">
        <f t="shared" si="0"/>
        <v>5.6058654321107015E-2</v>
      </c>
      <c r="E16" s="48">
        <f t="shared" si="1"/>
        <v>2.2423461728442808E-2</v>
      </c>
    </row>
    <row r="17" spans="2:5" hidden="1">
      <c r="B17" s="46">
        <v>42339</v>
      </c>
      <c r="C17" s="43">
        <v>1088.57</v>
      </c>
      <c r="D17" s="48">
        <f t="shared" si="0"/>
        <v>5.4315296031922866E-2</v>
      </c>
      <c r="E17" s="48">
        <f t="shared" si="1"/>
        <v>2.1726118412769148E-2</v>
      </c>
    </row>
    <row r="18" spans="2:5" hidden="1">
      <c r="B18" s="46">
        <v>42370</v>
      </c>
      <c r="C18" s="35">
        <v>1010.57</v>
      </c>
      <c r="D18" s="48">
        <f t="shared" si="0"/>
        <v>-2.1230229832734371E-2</v>
      </c>
      <c r="E18" s="48">
        <f t="shared" si="1"/>
        <v>-8.4920919330937483E-3</v>
      </c>
    </row>
    <row r="19" spans="2:5" hidden="1">
      <c r="B19" s="46">
        <v>42401</v>
      </c>
      <c r="C19" s="43">
        <v>948</v>
      </c>
      <c r="D19" s="48">
        <f t="shared" si="0"/>
        <v>-8.1831301029549941E-2</v>
      </c>
      <c r="E19" s="48">
        <f t="shared" si="1"/>
        <v>-3.2732520411819975E-2</v>
      </c>
    </row>
    <row r="20" spans="2:5" hidden="1">
      <c r="B20" s="47">
        <v>42430</v>
      </c>
      <c r="C20" s="49">
        <v>962</v>
      </c>
      <c r="D20" s="50">
        <f t="shared" si="0"/>
        <v>-6.8271847669226782E-2</v>
      </c>
      <c r="E20" s="50">
        <f t="shared" si="1"/>
        <v>-2.7308739067690713E-2</v>
      </c>
    </row>
    <row r="21" spans="2:5" hidden="1">
      <c r="B21" s="46">
        <v>42461</v>
      </c>
      <c r="C21" s="43">
        <v>1059</v>
      </c>
      <c r="D21" s="48">
        <f t="shared" si="0"/>
        <v>2.5675793470154584E-2</v>
      </c>
      <c r="E21" s="48">
        <f t="shared" si="1"/>
        <v>1.0270317388061834E-2</v>
      </c>
    </row>
    <row r="22" spans="2:5" hidden="1">
      <c r="B22" s="46">
        <v>42491</v>
      </c>
      <c r="C22" s="43">
        <v>1058</v>
      </c>
      <c r="D22" s="48">
        <f t="shared" si="0"/>
        <v>2.4707261087274501E-2</v>
      </c>
      <c r="E22" s="48">
        <f t="shared" si="1"/>
        <v>9.8829044349098005E-3</v>
      </c>
    </row>
    <row r="23" spans="2:5" hidden="1">
      <c r="B23" s="46">
        <v>42522</v>
      </c>
      <c r="C23" s="43">
        <v>1134</v>
      </c>
      <c r="D23" s="48">
        <f t="shared" si="0"/>
        <v>9.8315722186171239E-2</v>
      </c>
      <c r="E23" s="48">
        <f t="shared" si="1"/>
        <v>3.9326288874468499E-2</v>
      </c>
    </row>
    <row r="24" spans="2:5" hidden="1">
      <c r="B24" s="46">
        <v>42552</v>
      </c>
      <c r="C24" s="43">
        <v>1175</v>
      </c>
      <c r="D24" s="48">
        <f t="shared" si="0"/>
        <v>0.13802554988426041</v>
      </c>
      <c r="E24" s="48">
        <f t="shared" si="1"/>
        <v>5.5210219953704169E-2</v>
      </c>
    </row>
    <row r="25" spans="2:5" hidden="1">
      <c r="B25" s="46">
        <v>42583</v>
      </c>
      <c r="C25" s="43">
        <v>1102</v>
      </c>
      <c r="D25" s="48">
        <f t="shared" si="0"/>
        <v>6.7322685934004145E-2</v>
      </c>
      <c r="E25" s="48">
        <f t="shared" si="1"/>
        <v>2.6929074373601661E-2</v>
      </c>
    </row>
    <row r="26" spans="2:5" hidden="1">
      <c r="B26" s="46">
        <v>42614</v>
      </c>
      <c r="C26" s="43">
        <v>1053</v>
      </c>
      <c r="D26" s="48">
        <f t="shared" si="0"/>
        <v>1.9864599172873421E-2</v>
      </c>
      <c r="E26" s="48">
        <f t="shared" si="1"/>
        <v>7.9458396691493693E-3</v>
      </c>
    </row>
    <row r="27" spans="2:5" hidden="1">
      <c r="B27" s="46">
        <v>42644</v>
      </c>
      <c r="C27" s="43">
        <v>1076</v>
      </c>
      <c r="D27" s="48">
        <f t="shared" si="0"/>
        <v>4.2140843979118436E-2</v>
      </c>
      <c r="E27" s="48">
        <f t="shared" si="1"/>
        <v>1.6856337591647376E-2</v>
      </c>
    </row>
    <row r="28" spans="2:5" hidden="1">
      <c r="B28" s="46">
        <v>42675</v>
      </c>
      <c r="C28" s="43">
        <v>1139</v>
      </c>
      <c r="D28" s="48">
        <f t="shared" si="0"/>
        <v>0.10315838410057232</v>
      </c>
      <c r="E28" s="48">
        <f t="shared" si="1"/>
        <v>4.1263353640228928E-2</v>
      </c>
    </row>
    <row r="29" spans="2:5" hidden="1">
      <c r="B29" s="46">
        <v>42705</v>
      </c>
      <c r="C29" s="43">
        <v>1108</v>
      </c>
      <c r="D29" s="48">
        <f t="shared" si="0"/>
        <v>7.3133880231285531E-2</v>
      </c>
      <c r="E29" s="48">
        <f t="shared" si="1"/>
        <v>2.9253552092514214E-2</v>
      </c>
    </row>
    <row r="30" spans="2:5" hidden="1">
      <c r="B30" s="46">
        <v>42736</v>
      </c>
      <c r="C30" s="43">
        <v>1142</v>
      </c>
      <c r="D30" s="48">
        <f t="shared" si="0"/>
        <v>0.10606398124921301</v>
      </c>
      <c r="E30" s="48">
        <f t="shared" si="1"/>
        <v>4.2425592499685208E-2</v>
      </c>
    </row>
    <row r="31" spans="2:5" hidden="1">
      <c r="B31" s="46">
        <v>42767</v>
      </c>
      <c r="C31" s="43">
        <v>1166</v>
      </c>
      <c r="D31" s="48">
        <f t="shared" si="0"/>
        <v>0.12930875843833833</v>
      </c>
      <c r="E31" s="48">
        <f t="shared" si="1"/>
        <v>5.1723503375335336E-2</v>
      </c>
    </row>
    <row r="32" spans="2:5" hidden="1">
      <c r="B32" s="46">
        <v>42795</v>
      </c>
      <c r="C32" s="43">
        <v>1164</v>
      </c>
      <c r="D32" s="48">
        <f t="shared" si="0"/>
        <v>0.12737169367257795</v>
      </c>
      <c r="E32" s="48">
        <f t="shared" si="1"/>
        <v>5.094867746903118E-2</v>
      </c>
    </row>
    <row r="33" spans="2:5" hidden="1">
      <c r="B33" s="46">
        <v>42826</v>
      </c>
      <c r="C33" s="43">
        <v>1156</v>
      </c>
      <c r="D33" s="48">
        <f t="shared" si="0"/>
        <v>0.11962343460953617</v>
      </c>
      <c r="E33" s="48">
        <f t="shared" si="1"/>
        <v>4.784937384381447E-2</v>
      </c>
    </row>
    <row r="34" spans="2:5" hidden="1">
      <c r="B34" s="46">
        <v>42856</v>
      </c>
      <c r="C34" s="43">
        <v>1186</v>
      </c>
      <c r="D34" s="48">
        <f t="shared" si="0"/>
        <v>0.14867940609594288</v>
      </c>
      <c r="E34" s="48">
        <f t="shared" si="1"/>
        <v>5.9471762438377151E-2</v>
      </c>
    </row>
    <row r="35" spans="2:5" hidden="1">
      <c r="B35" s="46">
        <v>42887</v>
      </c>
      <c r="C35" s="43">
        <v>1163</v>
      </c>
      <c r="D35" s="48">
        <f t="shared" si="0"/>
        <v>0.12640316128969764</v>
      </c>
      <c r="E35" s="48">
        <f t="shared" si="1"/>
        <v>5.0561264515879056E-2</v>
      </c>
    </row>
    <row r="36" spans="2:5" hidden="1">
      <c r="B36" s="46">
        <v>42917</v>
      </c>
      <c r="C36" s="43">
        <v>1103</v>
      </c>
      <c r="D36" s="48">
        <f t="shared" si="0"/>
        <v>6.829121831688445E-2</v>
      </c>
      <c r="E36" s="48">
        <f t="shared" si="1"/>
        <v>2.7316487326753781E-2</v>
      </c>
    </row>
    <row r="37" spans="2:5" hidden="1">
      <c r="B37" s="46">
        <v>42948</v>
      </c>
      <c r="C37" s="43">
        <v>1133</v>
      </c>
      <c r="D37" s="48">
        <f t="shared" si="0"/>
        <v>9.7347189803291156E-2</v>
      </c>
      <c r="E37" s="48">
        <f t="shared" si="1"/>
        <v>3.8938875921316465E-2</v>
      </c>
    </row>
    <row r="38" spans="2:5" hidden="1">
      <c r="B38" s="46">
        <v>42979</v>
      </c>
      <c r="C38" s="43">
        <v>1171</v>
      </c>
      <c r="D38" s="48">
        <f t="shared" ref="D38:D69" si="2">C38/$C$5-1</f>
        <v>0.13415142035273941</v>
      </c>
      <c r="E38" s="48">
        <f t="shared" ref="E38:E69" si="3">D38*$E$3</f>
        <v>5.3660568141095766E-2</v>
      </c>
    </row>
    <row r="39" spans="2:5" hidden="1">
      <c r="B39" s="46">
        <v>43009</v>
      </c>
      <c r="C39" s="43">
        <v>1212</v>
      </c>
      <c r="D39" s="48">
        <f t="shared" si="2"/>
        <v>0.17386124805082859</v>
      </c>
      <c r="E39" s="48">
        <f t="shared" si="3"/>
        <v>6.9544499220331443E-2</v>
      </c>
    </row>
    <row r="40" spans="2:5" hidden="1">
      <c r="B40" s="46">
        <v>43040</v>
      </c>
      <c r="C40" s="43">
        <v>1235</v>
      </c>
      <c r="D40" s="48">
        <f t="shared" si="2"/>
        <v>0.1961374928570736</v>
      </c>
      <c r="E40" s="48">
        <f t="shared" si="3"/>
        <v>7.8454997142829441E-2</v>
      </c>
    </row>
    <row r="41" spans="2:5" hidden="1">
      <c r="B41" s="46">
        <v>43070</v>
      </c>
      <c r="C41" s="43">
        <v>1275</v>
      </c>
      <c r="D41" s="48">
        <f t="shared" si="2"/>
        <v>0.23487878817228247</v>
      </c>
      <c r="E41" s="48">
        <f t="shared" si="3"/>
        <v>9.3951515268912988E-2</v>
      </c>
    </row>
    <row r="42" spans="2:5" hidden="1">
      <c r="B42" s="46">
        <v>43101</v>
      </c>
      <c r="C42" s="43">
        <v>1273</v>
      </c>
      <c r="D42" s="48">
        <f t="shared" si="2"/>
        <v>0.23294172340652208</v>
      </c>
      <c r="E42" s="48">
        <f t="shared" si="3"/>
        <v>9.3176689362608839E-2</v>
      </c>
    </row>
    <row r="43" spans="2:5" hidden="1">
      <c r="B43" s="46">
        <v>43132</v>
      </c>
      <c r="C43" s="43">
        <v>1256</v>
      </c>
      <c r="D43" s="48">
        <f t="shared" si="2"/>
        <v>0.21647667289755823</v>
      </c>
      <c r="E43" s="48">
        <f t="shared" si="3"/>
        <v>8.6590669159023304E-2</v>
      </c>
    </row>
    <row r="44" spans="2:5" hidden="1">
      <c r="B44" s="46">
        <v>43160</v>
      </c>
      <c r="C44" s="43">
        <v>1209</v>
      </c>
      <c r="D44" s="48">
        <f t="shared" si="2"/>
        <v>0.17095565090218789</v>
      </c>
      <c r="E44" s="48">
        <f t="shared" si="3"/>
        <v>6.8382260360875163E-2</v>
      </c>
    </row>
    <row r="45" spans="2:5" hidden="1">
      <c r="B45" s="46">
        <v>43191</v>
      </c>
      <c r="C45" s="43">
        <v>1274</v>
      </c>
      <c r="D45" s="48">
        <f t="shared" si="2"/>
        <v>0.23391025578940239</v>
      </c>
      <c r="E45" s="48">
        <f t="shared" si="3"/>
        <v>9.3564102315760955E-2</v>
      </c>
    </row>
    <row r="46" spans="2:5" hidden="1">
      <c r="B46" s="46">
        <v>43221</v>
      </c>
      <c r="C46" s="43">
        <v>1333</v>
      </c>
      <c r="D46" s="48">
        <f t="shared" si="2"/>
        <v>0.29105366637933527</v>
      </c>
      <c r="E46" s="48">
        <f t="shared" si="3"/>
        <v>0.11642146655173412</v>
      </c>
    </row>
    <row r="47" spans="2:5" hidden="1">
      <c r="B47" s="46">
        <v>43252</v>
      </c>
      <c r="C47" s="43">
        <v>1418</v>
      </c>
      <c r="D47" s="48">
        <f t="shared" si="2"/>
        <v>0.37337891892415431</v>
      </c>
      <c r="E47" s="48">
        <f t="shared" si="3"/>
        <v>0.14935156756966173</v>
      </c>
    </row>
    <row r="48" spans="2:5" hidden="1">
      <c r="B48" s="46">
        <v>43282</v>
      </c>
      <c r="C48" s="43">
        <v>1444</v>
      </c>
      <c r="D48" s="48">
        <f t="shared" si="2"/>
        <v>0.39856076087904002</v>
      </c>
      <c r="E48" s="48">
        <f t="shared" si="3"/>
        <v>0.15942430435161603</v>
      </c>
    </row>
    <row r="49" spans="2:5" hidden="1">
      <c r="B49" s="46">
        <v>43313</v>
      </c>
      <c r="C49" s="43">
        <v>1440.83</v>
      </c>
      <c r="D49" s="48">
        <f t="shared" si="2"/>
        <v>0.3954905132253097</v>
      </c>
      <c r="E49" s="48">
        <f t="shared" si="3"/>
        <v>0.1581962052901239</v>
      </c>
    </row>
    <row r="50" spans="2:5" hidden="1">
      <c r="B50" s="46">
        <v>43344</v>
      </c>
      <c r="C50" s="43">
        <v>1440.83</v>
      </c>
      <c r="D50" s="48">
        <f t="shared" si="2"/>
        <v>0.3954905132253097</v>
      </c>
      <c r="E50" s="48">
        <f t="shared" si="3"/>
        <v>0.1581962052901239</v>
      </c>
    </row>
    <row r="51" spans="2:5" hidden="1">
      <c r="B51" s="46">
        <v>43374</v>
      </c>
      <c r="C51" s="43">
        <v>1564.83</v>
      </c>
      <c r="D51" s="48">
        <f t="shared" si="2"/>
        <v>0.51558852870245708</v>
      </c>
      <c r="E51" s="48">
        <f t="shared" si="3"/>
        <v>0.20623541148098284</v>
      </c>
    </row>
    <row r="52" spans="2:5" hidden="1">
      <c r="B52" s="46">
        <v>43405</v>
      </c>
      <c r="C52" s="43">
        <v>1612.75</v>
      </c>
      <c r="D52" s="48">
        <f t="shared" si="2"/>
        <v>0.56200060049007727</v>
      </c>
      <c r="E52" s="48">
        <f t="shared" si="3"/>
        <v>0.22480024019603093</v>
      </c>
    </row>
    <row r="53" spans="2:5" hidden="1">
      <c r="B53" s="46">
        <v>43435</v>
      </c>
      <c r="C53" s="43">
        <v>1467.34</v>
      </c>
      <c r="D53" s="48">
        <f t="shared" si="2"/>
        <v>0.42116630669546429</v>
      </c>
      <c r="E53" s="48">
        <f t="shared" si="3"/>
        <v>0.16846652267818574</v>
      </c>
    </row>
    <row r="54" spans="2:5" hidden="1">
      <c r="B54" s="46">
        <v>43466</v>
      </c>
      <c r="C54" s="43">
        <v>1313.42</v>
      </c>
      <c r="D54" s="48">
        <f t="shared" si="2"/>
        <v>0.27208980232254065</v>
      </c>
      <c r="E54" s="48">
        <f t="shared" si="3"/>
        <v>0.10883592092901627</v>
      </c>
    </row>
    <row r="55" spans="2:5" hidden="1">
      <c r="B55" s="46">
        <v>43497</v>
      </c>
      <c r="C55" s="43">
        <v>1314.42</v>
      </c>
      <c r="D55" s="48">
        <f t="shared" si="2"/>
        <v>0.27305833470542096</v>
      </c>
      <c r="E55" s="48">
        <f t="shared" si="3"/>
        <v>0.10922333388216839</v>
      </c>
    </row>
    <row r="56" spans="2:5" hidden="1">
      <c r="B56" s="46">
        <v>43525</v>
      </c>
      <c r="C56" s="43">
        <v>1405.42</v>
      </c>
      <c r="D56" s="48">
        <f t="shared" si="2"/>
        <v>0.36119478154752116</v>
      </c>
      <c r="E56" s="48">
        <f t="shared" si="3"/>
        <v>0.14447791261900847</v>
      </c>
    </row>
    <row r="57" spans="2:5" hidden="1">
      <c r="B57" s="46">
        <v>43556</v>
      </c>
      <c r="C57" s="43">
        <v>1487.12</v>
      </c>
      <c r="D57" s="48">
        <f t="shared" si="2"/>
        <v>0.44032387722883493</v>
      </c>
      <c r="E57" s="48">
        <f t="shared" si="3"/>
        <v>0.17612955089153398</v>
      </c>
    </row>
    <row r="58" spans="2:5" hidden="1">
      <c r="B58" s="46">
        <v>43586</v>
      </c>
      <c r="C58" s="43">
        <v>1488.12</v>
      </c>
      <c r="D58" s="51">
        <f t="shared" si="2"/>
        <v>0.44129240961171523</v>
      </c>
      <c r="E58" s="51">
        <f t="shared" si="3"/>
        <v>0.1765169638446861</v>
      </c>
    </row>
    <row r="59" spans="2:5" hidden="1">
      <c r="B59" s="46">
        <v>43617</v>
      </c>
      <c r="C59" s="43">
        <v>1521.28</v>
      </c>
      <c r="D59" s="51">
        <f t="shared" si="2"/>
        <v>0.47340894342802353</v>
      </c>
      <c r="E59" s="51">
        <f t="shared" si="3"/>
        <v>0.18936357737120943</v>
      </c>
    </row>
    <row r="60" spans="2:5" hidden="1">
      <c r="B60" s="46">
        <v>43647</v>
      </c>
      <c r="C60" s="43">
        <v>1446.5</v>
      </c>
      <c r="D60" s="51">
        <f t="shared" si="2"/>
        <v>0.40098209183624056</v>
      </c>
      <c r="E60" s="51">
        <f t="shared" si="3"/>
        <v>0.16039283673449622</v>
      </c>
    </row>
    <row r="61" spans="2:5" hidden="1">
      <c r="B61" s="46">
        <v>43678</v>
      </c>
      <c r="C61" s="43">
        <v>1433.21</v>
      </c>
      <c r="D61" s="51">
        <f t="shared" si="2"/>
        <v>0.38811029646776252</v>
      </c>
      <c r="E61" s="51">
        <f t="shared" si="3"/>
        <v>0.15524411858710502</v>
      </c>
    </row>
    <row r="62" spans="2:5" hidden="1">
      <c r="B62" s="46">
        <v>43709</v>
      </c>
      <c r="C62" s="52">
        <v>1459.21</v>
      </c>
      <c r="D62" s="53">
        <f t="shared" si="2"/>
        <v>0.41329213842264823</v>
      </c>
      <c r="E62" s="53">
        <f t="shared" si="3"/>
        <v>0.1653168553690593</v>
      </c>
    </row>
    <row r="63" spans="2:5" hidden="1">
      <c r="B63" s="46">
        <v>43739</v>
      </c>
      <c r="C63" s="43">
        <v>1484.21</v>
      </c>
      <c r="D63" s="51">
        <f t="shared" si="2"/>
        <v>0.43750544799465363</v>
      </c>
      <c r="E63" s="51">
        <f t="shared" si="3"/>
        <v>0.17500217919786146</v>
      </c>
    </row>
    <row r="64" spans="2:5" hidden="1">
      <c r="B64" s="46">
        <v>43770</v>
      </c>
      <c r="C64" s="43">
        <v>1468.21</v>
      </c>
      <c r="D64" s="54">
        <f t="shared" si="2"/>
        <v>0.42200892986857008</v>
      </c>
      <c r="E64" s="54">
        <f t="shared" si="3"/>
        <v>0.16880357194742804</v>
      </c>
    </row>
    <row r="65" spans="2:5" hidden="1">
      <c r="B65" s="46">
        <v>43800</v>
      </c>
      <c r="C65" s="43">
        <v>1453.26</v>
      </c>
      <c r="D65" s="54">
        <f t="shared" si="2"/>
        <v>0.4075293707445109</v>
      </c>
      <c r="E65" s="54">
        <f t="shared" si="3"/>
        <v>0.16301174829780438</v>
      </c>
    </row>
    <row r="66" spans="2:5" hidden="1">
      <c r="B66" s="46">
        <v>43831</v>
      </c>
      <c r="C66" s="43">
        <v>1462.26</v>
      </c>
      <c r="D66" s="54">
        <f t="shared" si="2"/>
        <v>0.41624616219043276</v>
      </c>
      <c r="E66" s="54">
        <f t="shared" si="3"/>
        <v>0.16649846487617312</v>
      </c>
    </row>
    <row r="67" spans="2:5" hidden="1">
      <c r="B67" s="46">
        <v>43862</v>
      </c>
      <c r="C67" s="43">
        <v>1457.26</v>
      </c>
      <c r="D67" s="54">
        <f t="shared" si="2"/>
        <v>0.41140350027603168</v>
      </c>
      <c r="E67" s="54">
        <f t="shared" si="3"/>
        <v>0.16456140011041268</v>
      </c>
    </row>
    <row r="68" spans="2:5" hidden="1">
      <c r="B68" s="46">
        <v>43891</v>
      </c>
      <c r="C68" s="43">
        <v>1403.26</v>
      </c>
      <c r="D68" s="54">
        <f t="shared" si="2"/>
        <v>0.35910275160049965</v>
      </c>
      <c r="E68" s="54">
        <f t="shared" si="3"/>
        <v>0.14364110064019986</v>
      </c>
    </row>
    <row r="69" spans="2:5" hidden="1">
      <c r="B69" s="46">
        <v>43922</v>
      </c>
      <c r="C69" s="43">
        <f>'Fuel prices'!AO$17</f>
        <v>1269.56</v>
      </c>
      <c r="D69" s="54">
        <f t="shared" si="2"/>
        <v>0.22960997200941402</v>
      </c>
      <c r="E69" s="54">
        <f t="shared" si="3"/>
        <v>9.1843988803765611E-2</v>
      </c>
    </row>
    <row r="70" spans="2:5" hidden="1">
      <c r="B70" s="46">
        <v>43952</v>
      </c>
      <c r="C70" s="43">
        <f>'Fuel prices'!AP$17</f>
        <v>1108.56</v>
      </c>
      <c r="D70" s="54">
        <f t="shared" ref="D70:D80" si="4">C70/$C$5-1</f>
        <v>7.3676258365698466E-2</v>
      </c>
      <c r="E70" s="54">
        <f t="shared" ref="E70:E81" si="5">D70*$E$3</f>
        <v>2.9470503346279389E-2</v>
      </c>
    </row>
    <row r="71" spans="2:5" hidden="1">
      <c r="B71" s="46">
        <v>43983</v>
      </c>
      <c r="C71" s="43">
        <f>'Fuel prices'!AQ$17</f>
        <v>1130.56</v>
      </c>
      <c r="D71" s="54">
        <f t="shared" si="4"/>
        <v>9.4983970789063177E-2</v>
      </c>
      <c r="E71" s="54">
        <f t="shared" si="5"/>
        <v>3.7993588315625271E-2</v>
      </c>
    </row>
    <row r="72" spans="2:5" hidden="1">
      <c r="B72" s="46">
        <v>44013</v>
      </c>
      <c r="C72" s="35">
        <f>'Fuel prices'!AR$17</f>
        <v>1303.56</v>
      </c>
      <c r="D72" s="54">
        <f t="shared" si="4"/>
        <v>0.2625400730273415</v>
      </c>
      <c r="E72" s="54">
        <f t="shared" si="5"/>
        <v>0.10501602921093661</v>
      </c>
    </row>
    <row r="73" spans="2:5" hidden="1">
      <c r="B73" s="46">
        <v>44044</v>
      </c>
      <c r="C73" s="35">
        <f>'Fuel prices'!AS$17</f>
        <v>1348.56</v>
      </c>
      <c r="D73" s="54">
        <f t="shared" si="4"/>
        <v>0.30612403025695167</v>
      </c>
      <c r="E73" s="54">
        <f t="shared" si="5"/>
        <v>0.12244961210278067</v>
      </c>
    </row>
    <row r="74" spans="2:5" hidden="1">
      <c r="B74" s="46">
        <v>44075</v>
      </c>
      <c r="C74" s="35">
        <f>'Fuel prices'!AT$17</f>
        <v>1327.56</v>
      </c>
      <c r="D74" s="54">
        <f t="shared" si="4"/>
        <v>0.28578485021646682</v>
      </c>
      <c r="E74" s="54">
        <f t="shared" si="5"/>
        <v>0.11431394008658674</v>
      </c>
    </row>
    <row r="75" spans="2:5" hidden="1">
      <c r="B75" s="46">
        <v>44105</v>
      </c>
      <c r="C75" s="35">
        <f>'Fuel prices'!AU$17</f>
        <v>1237.56</v>
      </c>
      <c r="D75" s="54">
        <f t="shared" si="4"/>
        <v>0.19861693575724693</v>
      </c>
      <c r="E75" s="54">
        <f t="shared" si="5"/>
        <v>7.9446774302898773E-2</v>
      </c>
    </row>
    <row r="76" spans="2:5" hidden="1">
      <c r="B76" s="46">
        <v>44136</v>
      </c>
      <c r="C76" s="35">
        <f>'Fuel prices'!AV$17</f>
        <v>1225.56</v>
      </c>
      <c r="D76" s="54">
        <f t="shared" si="4"/>
        <v>0.18699454716268438</v>
      </c>
      <c r="E76" s="54">
        <f t="shared" si="5"/>
        <v>7.4797818865073751E-2</v>
      </c>
    </row>
    <row r="77" spans="2:5" hidden="1">
      <c r="B77" s="46">
        <v>44166</v>
      </c>
      <c r="C77" s="35">
        <f>'Fuel prices'!AW$17</f>
        <v>1245.42</v>
      </c>
      <c r="D77" s="54">
        <f t="shared" si="4"/>
        <v>0.20622960028668569</v>
      </c>
      <c r="E77" s="54">
        <f t="shared" si="5"/>
        <v>8.2491840114674281E-2</v>
      </c>
    </row>
    <row r="78" spans="2:5" hidden="1">
      <c r="B78" s="46">
        <v>44197</v>
      </c>
      <c r="C78" s="35">
        <f>'Fuel prices'!AX$17</f>
        <v>1300.42</v>
      </c>
      <c r="D78" s="54">
        <f t="shared" si="4"/>
        <v>0.2594988813450978</v>
      </c>
      <c r="E78" s="54">
        <f t="shared" si="5"/>
        <v>0.10379955253803913</v>
      </c>
    </row>
    <row r="79" spans="2:5" hidden="1">
      <c r="B79" s="46">
        <v>44228</v>
      </c>
      <c r="C79" s="35">
        <f>'Fuel prices'!AY$17</f>
        <v>1358.42</v>
      </c>
      <c r="D79" s="54">
        <f t="shared" si="4"/>
        <v>0.3156737595521506</v>
      </c>
      <c r="E79" s="54">
        <f t="shared" si="5"/>
        <v>0.12626950382086025</v>
      </c>
    </row>
    <row r="80" spans="2:5" hidden="1">
      <c r="B80" s="46">
        <v>44256</v>
      </c>
      <c r="C80" s="35">
        <f>'Fuel prices'!AZ$17</f>
        <v>1412.42</v>
      </c>
      <c r="D80" s="54">
        <f t="shared" si="4"/>
        <v>0.36797450822768263</v>
      </c>
      <c r="E80" s="54">
        <f t="shared" si="5"/>
        <v>0.14718980329107306</v>
      </c>
    </row>
    <row r="81" spans="2:5">
      <c r="B81" s="46">
        <v>44287</v>
      </c>
      <c r="C81" s="43">
        <f>'Fuel prices'!BA$17</f>
        <v>1477.62</v>
      </c>
      <c r="D81" s="54">
        <f>C81/$C$5-1</f>
        <v>0.43112281959147292</v>
      </c>
      <c r="E81" s="54">
        <f t="shared" si="5"/>
        <v>0.17244912783658917</v>
      </c>
    </row>
    <row r="82" spans="2:5">
      <c r="B82" s="46">
        <v>44317</v>
      </c>
      <c r="C82" s="43">
        <f>'Fuel prices'!BB$17</f>
        <v>1446.62</v>
      </c>
      <c r="D82" s="54">
        <f>C82/$C$5-1</f>
        <v>0.40109831572218613</v>
      </c>
      <c r="E82" s="54">
        <f>D82*$E$3</f>
        <v>0.16043932628887447</v>
      </c>
    </row>
    <row r="83" spans="2:5">
      <c r="B83" s="46">
        <v>44348</v>
      </c>
      <c r="C83" s="43">
        <f>'Fuel prices'!BC$17</f>
        <v>1466.62</v>
      </c>
      <c r="D83" s="54">
        <f>C83/$C$5-1</f>
        <v>0.42046896337979045</v>
      </c>
      <c r="E83" s="54">
        <f>D83*$E$3</f>
        <v>0.16818758535191619</v>
      </c>
    </row>
    <row r="84" spans="2:5">
      <c r="B84" s="46">
        <v>44378</v>
      </c>
      <c r="C84" s="43">
        <f>'Fuel prices'!BD$17</f>
        <v>1508.62</v>
      </c>
      <c r="D84" s="54">
        <f>C84/$C$5-1</f>
        <v>0.46114732346075971</v>
      </c>
      <c r="E84" s="54">
        <f>D84*$E$3</f>
        <v>0.18445892938430389</v>
      </c>
    </row>
    <row r="85" spans="2:5">
      <c r="B85" s="46">
        <v>44409</v>
      </c>
      <c r="C85" s="43">
        <f>'Fuel prices'!BE$17</f>
        <v>1564.2</v>
      </c>
      <c r="D85" s="54">
        <f>C85/$C$5-1</f>
        <v>0.51497835330124264</v>
      </c>
      <c r="E85" s="54">
        <f>D85*$E$3</f>
        <v>0.20599134132049707</v>
      </c>
    </row>
    <row r="86" spans="2:5">
      <c r="B86" s="46">
        <v>44440</v>
      </c>
      <c r="C86" s="43">
        <f>'Fuel prices'!BF$17</f>
        <v>1548.98</v>
      </c>
      <c r="D86" s="54">
        <f t="shared" ref="D86:D93" si="6">C86/$C$5-1</f>
        <v>0.50023729043380571</v>
      </c>
      <c r="E86" s="54">
        <f t="shared" ref="E86:E93" si="7">D86*$E$3</f>
        <v>0.20009491617352229</v>
      </c>
    </row>
    <row r="87" spans="2:5">
      <c r="B87" s="46">
        <v>44470</v>
      </c>
      <c r="C87" s="43">
        <f>'Fuel prices'!BG17</f>
        <v>1571.78</v>
      </c>
      <c r="D87" s="54">
        <f t="shared" si="6"/>
        <v>0.52231982876347471</v>
      </c>
      <c r="E87" s="54">
        <f t="shared" si="7"/>
        <v>0.20892793150538991</v>
      </c>
    </row>
    <row r="88" spans="2:5">
      <c r="B88" s="46">
        <v>44501</v>
      </c>
      <c r="C88" s="43">
        <f>'Fuel prices'!BH$17</f>
        <v>1719.98</v>
      </c>
      <c r="D88" s="54">
        <f t="shared" si="6"/>
        <v>0.66585632790632365</v>
      </c>
      <c r="E88" s="54">
        <f t="shared" si="7"/>
        <v>0.26634253116252948</v>
      </c>
    </row>
    <row r="89" spans="2:5">
      <c r="B89" s="46">
        <v>44531</v>
      </c>
      <c r="C89" s="43">
        <f>'Fuel prices'!BI17</f>
        <v>1792.48</v>
      </c>
      <c r="D89" s="54">
        <f t="shared" si="6"/>
        <v>0.73607492566513955</v>
      </c>
      <c r="E89" s="54">
        <f t="shared" si="7"/>
        <v>0.29442997026605583</v>
      </c>
    </row>
    <row r="90" spans="2:5">
      <c r="B90" s="46">
        <v>44562</v>
      </c>
      <c r="C90" s="43">
        <f>'Fuel prices'!BJ17</f>
        <v>1724.68</v>
      </c>
      <c r="D90" s="54">
        <f t="shared" si="6"/>
        <v>0.6704084301058606</v>
      </c>
      <c r="E90" s="54">
        <f t="shared" si="7"/>
        <v>0.26816337204234425</v>
      </c>
    </row>
    <row r="91" spans="2:5">
      <c r="B91" s="46">
        <v>44593</v>
      </c>
      <c r="C91" s="43">
        <f>'Fuel prices'!BK17</f>
        <v>1804.52</v>
      </c>
      <c r="D91" s="54">
        <f t="shared" si="6"/>
        <v>0.74773605555501743</v>
      </c>
      <c r="E91" s="54">
        <f t="shared" si="7"/>
        <v>0.29909442222200699</v>
      </c>
    </row>
    <row r="92" spans="2:5">
      <c r="B92" s="46">
        <v>44621</v>
      </c>
      <c r="C92" s="43">
        <f>'Fuel prices'!BL$17</f>
        <v>1948.88</v>
      </c>
      <c r="D92" s="54">
        <f>C92/$C$5-1</f>
        <v>0.88755339034760627</v>
      </c>
      <c r="E92" s="54">
        <f>D92*$E$3</f>
        <v>0.35502135613904251</v>
      </c>
    </row>
    <row r="93" spans="2:5">
      <c r="B93" s="46">
        <v>44652</v>
      </c>
      <c r="C93" s="43">
        <f>'Fuel prices'!BM$17</f>
        <v>2101.44</v>
      </c>
      <c r="D93" s="54">
        <f t="shared" si="6"/>
        <v>1.0353126906798131</v>
      </c>
      <c r="E93" s="54">
        <f t="shared" si="7"/>
        <v>0.4141250762719253</v>
      </c>
    </row>
    <row r="94" spans="2:5">
      <c r="B94" s="46">
        <v>44682</v>
      </c>
      <c r="C94" s="43">
        <f>'Fuel prices'!BN$17</f>
        <v>2199.44</v>
      </c>
      <c r="D94" s="54">
        <f t="shared" ref="D94" si="8">C94/$C$5-1</f>
        <v>1.1302288642020746</v>
      </c>
      <c r="E94" s="54">
        <f t="shared" ref="E94" si="9">D94*$E$3</f>
        <v>0.45209154568082988</v>
      </c>
    </row>
    <row r="95" spans="2:5">
      <c r="B95" s="46">
        <v>44713</v>
      </c>
      <c r="C95" s="43">
        <f>'Fuel prices'!BO$17</f>
        <v>2309.44</v>
      </c>
      <c r="D95" s="54">
        <f t="shared" ref="D95" si="10">C95/$C$5-1</f>
        <v>1.2367674263188988</v>
      </c>
      <c r="E95" s="54">
        <f t="shared" ref="E95" si="11">D95*$E$3</f>
        <v>0.49470697052755952</v>
      </c>
    </row>
    <row r="96" spans="2:5">
      <c r="B96" s="46">
        <v>44743</v>
      </c>
      <c r="C96" s="43">
        <v>2540.44</v>
      </c>
      <c r="D96" s="54">
        <f t="shared" ref="D96" si="12">C96/$C$5-1</f>
        <v>1.4604984067642302</v>
      </c>
      <c r="E96" s="54">
        <f t="shared" ref="E96" si="13">D96*$E$3</f>
        <v>0.58419936270569206</v>
      </c>
    </row>
    <row r="97" spans="2:5">
      <c r="B97" s="109"/>
      <c r="C97" s="94"/>
      <c r="D97" s="110"/>
      <c r="E97" s="110"/>
    </row>
    <row r="98" spans="2:5">
      <c r="B98" s="55" t="s">
        <v>37</v>
      </c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47D4B-2F95-4DD1-9306-3BBF549F883F}">
  <dimension ref="B4:G51"/>
  <sheetViews>
    <sheetView zoomScaleNormal="100" workbookViewId="0">
      <selection activeCell="J7" sqref="J7"/>
    </sheetView>
  </sheetViews>
  <sheetFormatPr defaultRowHeight="14.4"/>
  <cols>
    <col min="2" max="2" width="25" customWidth="1"/>
    <col min="3" max="3" width="32.6640625" bestFit="1" customWidth="1"/>
    <col min="4" max="4" width="10.44140625" bestFit="1" customWidth="1"/>
    <col min="5" max="5" width="10.109375" bestFit="1" customWidth="1"/>
    <col min="6" max="6" width="13.33203125" bestFit="1" customWidth="1"/>
    <col min="7" max="7" width="9" bestFit="1" customWidth="1"/>
    <col min="8" max="8" width="11.5546875" bestFit="1" customWidth="1"/>
    <col min="9" max="9" width="10.5546875" bestFit="1" customWidth="1"/>
  </cols>
  <sheetData>
    <row r="4" spans="2:7">
      <c r="B4" s="23" t="s">
        <v>49</v>
      </c>
    </row>
    <row r="5" spans="2:7">
      <c r="B5" s="23"/>
    </row>
    <row r="6" spans="2:7" ht="28.8">
      <c r="B6" s="24" t="s">
        <v>26</v>
      </c>
      <c r="C6" s="66" t="s">
        <v>46</v>
      </c>
      <c r="D6" s="25" t="s">
        <v>27</v>
      </c>
      <c r="E6" s="25" t="s">
        <v>28</v>
      </c>
      <c r="F6" s="25" t="s">
        <v>29</v>
      </c>
      <c r="G6" s="25" t="s">
        <v>30</v>
      </c>
    </row>
    <row r="7" spans="2:7">
      <c r="B7" s="26" t="s">
        <v>31</v>
      </c>
      <c r="C7" s="27">
        <v>1130.56</v>
      </c>
      <c r="D7" s="28"/>
      <c r="E7" s="28"/>
      <c r="F7" s="28"/>
      <c r="G7" s="29"/>
    </row>
    <row r="8" spans="2:7" hidden="1">
      <c r="B8" s="30">
        <v>43983</v>
      </c>
      <c r="C8" s="35">
        <f>'Fuel prices'!AQ$17</f>
        <v>1130.56</v>
      </c>
      <c r="D8" s="38">
        <f t="shared" ref="D8:D18" si="0">C8-$C$7</f>
        <v>0</v>
      </c>
      <c r="E8" s="39">
        <f t="shared" ref="E8:E18" si="1">D8/$C$7</f>
        <v>0</v>
      </c>
      <c r="F8" s="34">
        <v>0.35</v>
      </c>
      <c r="G8" s="42">
        <f t="shared" ref="G8:G18" si="2">F8*E8</f>
        <v>0</v>
      </c>
    </row>
    <row r="9" spans="2:7" hidden="1">
      <c r="B9" s="30">
        <v>44013</v>
      </c>
      <c r="C9" s="35">
        <f>'Fuel prices'!AR$17</f>
        <v>1303.56</v>
      </c>
      <c r="D9" s="38">
        <f t="shared" si="0"/>
        <v>173</v>
      </c>
      <c r="E9" s="39">
        <f t="shared" si="1"/>
        <v>0.15302151146334561</v>
      </c>
      <c r="F9" s="34">
        <v>0.35</v>
      </c>
      <c r="G9" s="42">
        <f t="shared" si="2"/>
        <v>5.3557529012170958E-2</v>
      </c>
    </row>
    <row r="10" spans="2:7" hidden="1">
      <c r="B10" s="30">
        <v>44044</v>
      </c>
      <c r="C10" s="35">
        <f>'Fuel prices'!AS$17</f>
        <v>1348.56</v>
      </c>
      <c r="D10" s="38">
        <f t="shared" si="0"/>
        <v>218</v>
      </c>
      <c r="E10" s="39">
        <f t="shared" si="1"/>
        <v>0.19282479479196152</v>
      </c>
      <c r="F10" s="34">
        <v>0.35</v>
      </c>
      <c r="G10" s="42">
        <f t="shared" si="2"/>
        <v>6.7488678177186526E-2</v>
      </c>
    </row>
    <row r="11" spans="2:7" hidden="1">
      <c r="B11" s="30">
        <v>44075</v>
      </c>
      <c r="C11" s="35">
        <f>'Fuel prices'!AT$17</f>
        <v>1327.56</v>
      </c>
      <c r="D11" s="38">
        <f t="shared" si="0"/>
        <v>197</v>
      </c>
      <c r="E11" s="39">
        <f t="shared" si="1"/>
        <v>0.17424992923860744</v>
      </c>
      <c r="F11" s="34">
        <v>0.35</v>
      </c>
      <c r="G11" s="42">
        <f t="shared" si="2"/>
        <v>6.0987475233512597E-2</v>
      </c>
    </row>
    <row r="12" spans="2:7" hidden="1">
      <c r="B12" s="30">
        <v>44105</v>
      </c>
      <c r="C12" s="35">
        <f>'Fuel prices'!AU$17</f>
        <v>1237.56</v>
      </c>
      <c r="D12" s="38">
        <f t="shared" si="0"/>
        <v>107</v>
      </c>
      <c r="E12" s="39">
        <f t="shared" si="1"/>
        <v>9.4643362581375609E-2</v>
      </c>
      <c r="F12" s="34">
        <v>0.35</v>
      </c>
      <c r="G12" s="42">
        <f t="shared" si="2"/>
        <v>3.3125176903481462E-2</v>
      </c>
    </row>
    <row r="13" spans="2:7" hidden="1">
      <c r="B13" s="30">
        <v>44136</v>
      </c>
      <c r="C13" s="35">
        <f>'Fuel prices'!AV$17</f>
        <v>1225.56</v>
      </c>
      <c r="D13" s="38">
        <f t="shared" si="0"/>
        <v>95</v>
      </c>
      <c r="E13" s="39">
        <f t="shared" si="1"/>
        <v>8.4029153693744696E-2</v>
      </c>
      <c r="F13" s="34">
        <v>0.35</v>
      </c>
      <c r="G13" s="42">
        <f t="shared" si="2"/>
        <v>2.9410203792810643E-2</v>
      </c>
    </row>
    <row r="14" spans="2:7" hidden="1">
      <c r="B14" s="30">
        <v>44166</v>
      </c>
      <c r="C14" s="35">
        <f>'Fuel prices'!AW$17</f>
        <v>1245.42</v>
      </c>
      <c r="D14" s="38">
        <f t="shared" si="0"/>
        <v>114.86000000000013</v>
      </c>
      <c r="E14" s="39">
        <f t="shared" si="1"/>
        <v>0.10159566940277397</v>
      </c>
      <c r="F14" s="34">
        <v>0.35</v>
      </c>
      <c r="G14" s="42">
        <f t="shared" si="2"/>
        <v>3.5558484290970888E-2</v>
      </c>
    </row>
    <row r="15" spans="2:7" hidden="1">
      <c r="B15" s="30">
        <v>44197</v>
      </c>
      <c r="C15" s="35">
        <f>'Fuel prices'!AX$17</f>
        <v>1300.42</v>
      </c>
      <c r="D15" s="38">
        <f t="shared" si="0"/>
        <v>169.86000000000013</v>
      </c>
      <c r="E15" s="39">
        <f t="shared" si="1"/>
        <v>0.15024412680441562</v>
      </c>
      <c r="F15" s="34">
        <v>0.35</v>
      </c>
      <c r="G15" s="42">
        <f t="shared" si="2"/>
        <v>5.2585444381545464E-2</v>
      </c>
    </row>
    <row r="16" spans="2:7" hidden="1">
      <c r="B16" s="30">
        <v>44228</v>
      </c>
      <c r="C16" s="35">
        <f>'Fuel prices'!AY$17</f>
        <v>1358.42</v>
      </c>
      <c r="D16" s="38">
        <f t="shared" si="0"/>
        <v>227.86000000000013</v>
      </c>
      <c r="E16" s="39">
        <f t="shared" si="1"/>
        <v>0.20154613642796501</v>
      </c>
      <c r="F16" s="34">
        <v>0.35</v>
      </c>
      <c r="G16" s="42">
        <f t="shared" si="2"/>
        <v>7.0541147749787744E-2</v>
      </c>
    </row>
    <row r="17" spans="2:7" hidden="1">
      <c r="B17" s="30">
        <v>44256</v>
      </c>
      <c r="C17" s="35">
        <f>'Fuel prices'!AZ$17</f>
        <v>1412.42</v>
      </c>
      <c r="D17" s="38">
        <f t="shared" si="0"/>
        <v>281.86000000000013</v>
      </c>
      <c r="E17" s="39">
        <f t="shared" si="1"/>
        <v>0.24931007642230413</v>
      </c>
      <c r="F17" s="34">
        <v>0.35</v>
      </c>
      <c r="G17" s="42">
        <f t="shared" si="2"/>
        <v>8.7258526747806445E-2</v>
      </c>
    </row>
    <row r="18" spans="2:7">
      <c r="B18" s="30">
        <v>44287</v>
      </c>
      <c r="C18" s="35">
        <f>'Fuel prices'!BA$17</f>
        <v>1477.62</v>
      </c>
      <c r="D18" s="38">
        <f t="shared" si="0"/>
        <v>347.05999999999995</v>
      </c>
      <c r="E18" s="39">
        <f t="shared" si="1"/>
        <v>0.30698061137843191</v>
      </c>
      <c r="F18" s="34">
        <v>0.35</v>
      </c>
      <c r="G18" s="42">
        <f t="shared" si="2"/>
        <v>0.10744321398245116</v>
      </c>
    </row>
    <row r="19" spans="2:7">
      <c r="B19" s="30">
        <v>44317</v>
      </c>
      <c r="C19" s="43">
        <f>'Fuel prices'!BB$17</f>
        <v>1446.62</v>
      </c>
      <c r="D19" s="38">
        <f t="shared" ref="D19" si="3">C19-$C$7</f>
        <v>316.05999999999995</v>
      </c>
      <c r="E19" s="39">
        <f t="shared" ref="E19" si="4">D19/$C$7</f>
        <v>0.27956057175205207</v>
      </c>
      <c r="F19" s="34">
        <v>0.35</v>
      </c>
      <c r="G19" s="42">
        <f t="shared" ref="G19:G24" si="5">F19*E19</f>
        <v>9.7846200113218221E-2</v>
      </c>
    </row>
    <row r="20" spans="2:7">
      <c r="B20" s="30">
        <v>44348</v>
      </c>
      <c r="C20" s="43">
        <f>'Fuel prices'!BC$17</f>
        <v>1466.62</v>
      </c>
      <c r="D20" s="38">
        <f t="shared" ref="D20" si="6">C20-$C$7</f>
        <v>336.05999999999995</v>
      </c>
      <c r="E20" s="39">
        <f t="shared" ref="E20" si="7">D20/$C$7</f>
        <v>0.29725091989810354</v>
      </c>
      <c r="F20" s="34">
        <v>0.35</v>
      </c>
      <c r="G20" s="42">
        <f t="shared" si="5"/>
        <v>0.10403782196433624</v>
      </c>
    </row>
    <row r="21" spans="2:7">
      <c r="B21" s="30">
        <v>44378</v>
      </c>
      <c r="C21" s="43">
        <f>'Fuel prices'!BD$17</f>
        <v>1508.62</v>
      </c>
      <c r="D21" s="38">
        <f t="shared" ref="D21" si="8">C21-$C$7</f>
        <v>378.05999999999995</v>
      </c>
      <c r="E21" s="39">
        <f t="shared" ref="E21" si="9">D21/$C$7</f>
        <v>0.33440065100481176</v>
      </c>
      <c r="F21" s="34">
        <v>0.35</v>
      </c>
      <c r="G21" s="42">
        <f t="shared" si="5"/>
        <v>0.11704022785168411</v>
      </c>
    </row>
    <row r="22" spans="2:7">
      <c r="B22" s="30">
        <v>44409</v>
      </c>
      <c r="C22" s="43">
        <f>'Fuel prices'!BE$17</f>
        <v>1564.2</v>
      </c>
      <c r="D22" s="38">
        <f t="shared" ref="D22" si="10">C22-$C$7</f>
        <v>433.6400000000001</v>
      </c>
      <c r="E22" s="39">
        <f t="shared" ref="E22" si="11">D22/$C$7</f>
        <v>0.38356212850268906</v>
      </c>
      <c r="F22" s="34">
        <v>0.35</v>
      </c>
      <c r="G22" s="42">
        <f t="shared" si="5"/>
        <v>0.13424674497594116</v>
      </c>
    </row>
    <row r="23" spans="2:7">
      <c r="B23" s="30">
        <v>44440</v>
      </c>
      <c r="C23" s="43">
        <f>'Fuel prices'!BF17</f>
        <v>1548.98</v>
      </c>
      <c r="D23" s="38">
        <f t="shared" ref="D23" si="12">C23-$C$7</f>
        <v>418.42000000000007</v>
      </c>
      <c r="E23" s="39">
        <f t="shared" ref="E23" si="13">D23/$C$7</f>
        <v>0.37009977356354379</v>
      </c>
      <c r="F23" s="34">
        <v>0.35</v>
      </c>
      <c r="G23" s="42">
        <f t="shared" si="5"/>
        <v>0.12953492074724032</v>
      </c>
    </row>
    <row r="24" spans="2:7">
      <c r="B24" s="30">
        <v>44470</v>
      </c>
      <c r="C24" s="43">
        <f>'Fuel prices'!BG17</f>
        <v>1571.78</v>
      </c>
      <c r="D24" s="38">
        <f t="shared" ref="D24" si="14">C24-$C$7</f>
        <v>441.22</v>
      </c>
      <c r="E24" s="39">
        <f t="shared" ref="E24" si="15">D24/$C$7</f>
        <v>0.39026677045004249</v>
      </c>
      <c r="F24" s="34">
        <v>0.35</v>
      </c>
      <c r="G24" s="42">
        <f t="shared" si="5"/>
        <v>0.13659336965751487</v>
      </c>
    </row>
    <row r="25" spans="2:7">
      <c r="B25" s="30">
        <v>44501</v>
      </c>
      <c r="C25" s="43">
        <f>'Fuel prices'!BH17</f>
        <v>1719.98</v>
      </c>
      <c r="D25" s="38">
        <f t="shared" ref="D25" si="16">C25-$C$7</f>
        <v>589.42000000000007</v>
      </c>
      <c r="E25" s="39">
        <f t="shared" ref="E25" si="17">D25/$C$7</f>
        <v>0.52135225021228426</v>
      </c>
      <c r="F25" s="34">
        <v>0.35</v>
      </c>
      <c r="G25" s="42">
        <f t="shared" ref="G25" si="18">F25*E25</f>
        <v>0.18247328757429948</v>
      </c>
    </row>
    <row r="26" spans="2:7">
      <c r="B26" s="30">
        <v>44531</v>
      </c>
      <c r="C26" s="43">
        <f>'Fuel prices'!BI17</f>
        <v>1792.48</v>
      </c>
      <c r="D26" s="38">
        <f t="shared" ref="D26" si="19">C26-$C$7</f>
        <v>661.92000000000007</v>
      </c>
      <c r="E26" s="39">
        <f t="shared" ref="E26" si="20">D26/$C$7</f>
        <v>0.58547976224172105</v>
      </c>
      <c r="F26" s="34">
        <v>0.35</v>
      </c>
      <c r="G26" s="42">
        <f t="shared" ref="G26" si="21">F26*E26</f>
        <v>0.20491791678460236</v>
      </c>
    </row>
    <row r="27" spans="2:7">
      <c r="B27" s="30">
        <v>44562</v>
      </c>
      <c r="C27" s="43">
        <f>'Fuel prices'!BJ17</f>
        <v>1724.68</v>
      </c>
      <c r="D27" s="38">
        <f t="shared" ref="D27" si="22">C27-$C$7</f>
        <v>594.12000000000012</v>
      </c>
      <c r="E27" s="39">
        <f t="shared" ref="E27" si="23">D27/$C$7</f>
        <v>0.52550948202660641</v>
      </c>
      <c r="F27" s="34">
        <v>0.35</v>
      </c>
      <c r="G27" s="42">
        <f t="shared" ref="G27" si="24">F27*E27</f>
        <v>0.18392831870931223</v>
      </c>
    </row>
    <row r="28" spans="2:7">
      <c r="B28" s="30">
        <v>44593</v>
      </c>
      <c r="C28" s="43">
        <f>'Fuel prices'!BK17</f>
        <v>1804.52</v>
      </c>
      <c r="D28" s="38">
        <f t="shared" ref="D28" si="25">C28-$C$7</f>
        <v>673.96</v>
      </c>
      <c r="E28" s="39">
        <f t="shared" ref="E28" si="26">D28/$C$7</f>
        <v>0.59612935182564397</v>
      </c>
      <c r="F28" s="34">
        <v>0.35</v>
      </c>
      <c r="G28" s="42">
        <f t="shared" ref="G28" si="27">F28*E28</f>
        <v>0.20864527313897538</v>
      </c>
    </row>
    <row r="29" spans="2:7">
      <c r="B29" s="30">
        <v>44621</v>
      </c>
      <c r="C29" s="43">
        <f>'Fuel prices'!BL17</f>
        <v>1948.88</v>
      </c>
      <c r="D29" s="38">
        <f t="shared" ref="D29" si="28">C29-$C$7</f>
        <v>818.32000000000016</v>
      </c>
      <c r="E29" s="39">
        <f t="shared" ref="E29" si="29">D29/$C$7</f>
        <v>0.72381828474384391</v>
      </c>
      <c r="F29" s="34">
        <v>0.35</v>
      </c>
      <c r="G29" s="42">
        <f t="shared" ref="G29" si="30">F29*E29</f>
        <v>0.25333639966034538</v>
      </c>
    </row>
    <row r="30" spans="2:7">
      <c r="B30" s="30">
        <v>44652</v>
      </c>
      <c r="C30" s="43">
        <f>'Fuel prices'!BM17</f>
        <v>2101.44</v>
      </c>
      <c r="D30" s="38">
        <f t="shared" ref="D30" si="31">C30-$C$7</f>
        <v>970.88000000000011</v>
      </c>
      <c r="E30" s="39">
        <f t="shared" ref="E30" si="32">D30/$C$7</f>
        <v>0.85876026040192488</v>
      </c>
      <c r="F30" s="34">
        <v>0.35</v>
      </c>
      <c r="G30" s="42">
        <f t="shared" ref="G30" si="33">F30*E30</f>
        <v>0.30056609114067367</v>
      </c>
    </row>
    <row r="31" spans="2:7">
      <c r="B31" s="30">
        <v>44682</v>
      </c>
      <c r="C31" s="43">
        <f>'Fuel prices'!BN17</f>
        <v>2199.44</v>
      </c>
      <c r="D31" s="38">
        <f t="shared" ref="D31" si="34">C31-$C$7</f>
        <v>1068.8800000000001</v>
      </c>
      <c r="E31" s="39">
        <f t="shared" ref="E31" si="35">D31/$C$7</f>
        <v>0.94544296631757729</v>
      </c>
      <c r="F31" s="34">
        <v>0.35</v>
      </c>
      <c r="G31" s="42">
        <f t="shared" ref="G31" si="36">F31*E31</f>
        <v>0.33090503821115202</v>
      </c>
    </row>
    <row r="32" spans="2:7">
      <c r="B32" s="30">
        <v>44713</v>
      </c>
      <c r="C32" s="43">
        <f>'Fuel prices'!BO17</f>
        <v>2309.44</v>
      </c>
      <c r="D32" s="38">
        <f t="shared" ref="D32" si="37">C32-$C$7</f>
        <v>1178.8800000000001</v>
      </c>
      <c r="E32" s="39">
        <f t="shared" ref="E32" si="38">D32/$C$7</f>
        <v>1.0427398811208606</v>
      </c>
      <c r="F32" s="34">
        <v>0.35</v>
      </c>
      <c r="G32" s="42">
        <f t="shared" ref="G32" si="39">F32*E32</f>
        <v>0.36495895839230119</v>
      </c>
    </row>
    <row r="33" spans="2:7">
      <c r="B33" s="30">
        <v>44743</v>
      </c>
      <c r="C33" s="43">
        <v>2540.44</v>
      </c>
      <c r="D33" s="38">
        <f t="shared" ref="D33" si="40">C33-$C$7</f>
        <v>1409.88</v>
      </c>
      <c r="E33" s="39">
        <f t="shared" ref="E33" si="41">D33/$C$7</f>
        <v>1.2470634022077556</v>
      </c>
      <c r="F33" s="34">
        <v>0.35</v>
      </c>
      <c r="G33" s="42">
        <f t="shared" ref="G33" si="42">F33*E33</f>
        <v>0.43647219077271443</v>
      </c>
    </row>
    <row r="34" spans="2:7">
      <c r="B34" s="30">
        <v>44774</v>
      </c>
      <c r="C34" s="43">
        <f>'Fuel prices'!BQ17</f>
        <v>2452.44</v>
      </c>
      <c r="D34" s="38">
        <f t="shared" ref="D34" si="43">C34-$C$7</f>
        <v>1321.88</v>
      </c>
      <c r="E34" s="39">
        <f t="shared" ref="E34" si="44">D34/$C$7</f>
        <v>1.169225870365129</v>
      </c>
      <c r="F34" s="34">
        <v>0.35</v>
      </c>
      <c r="G34" s="42">
        <f t="shared" ref="G34" si="45">F34*E34</f>
        <v>0.40922905462779513</v>
      </c>
    </row>
    <row r="35" spans="2:7">
      <c r="B35" s="30">
        <v>44805</v>
      </c>
      <c r="C35" s="43">
        <v>2396.1</v>
      </c>
      <c r="D35" s="38">
        <f t="shared" ref="D35" si="46">C35-$C$7</f>
        <v>1265.54</v>
      </c>
      <c r="E35" s="39">
        <f t="shared" ref="E35" si="47">D35/$C$7</f>
        <v>1.1193921596377017</v>
      </c>
      <c r="F35" s="34">
        <v>0.35</v>
      </c>
      <c r="G35" s="42">
        <f t="shared" ref="G35" si="48">F35*E35</f>
        <v>0.39178725587319557</v>
      </c>
    </row>
    <row r="36" spans="2:7">
      <c r="B36" s="30">
        <v>44835</v>
      </c>
      <c r="C36" s="43">
        <f>'Fuel prices'!BS17</f>
        <v>2406.1</v>
      </c>
      <c r="D36" s="38">
        <f t="shared" ref="D36" si="49">C36-$C$7</f>
        <v>1275.54</v>
      </c>
      <c r="E36" s="39">
        <f t="shared" ref="E36" si="50">D36/$C$7</f>
        <v>1.1282373337107274</v>
      </c>
      <c r="F36" s="34">
        <v>0.35</v>
      </c>
      <c r="G36" s="42">
        <f t="shared" ref="G36" si="51">F36*E36</f>
        <v>0.39488306679875457</v>
      </c>
    </row>
    <row r="37" spans="2:7">
      <c r="B37" s="30">
        <v>44866</v>
      </c>
      <c r="C37" s="43">
        <f>'Fuel prices'!BT17</f>
        <v>2548.96</v>
      </c>
      <c r="D37" s="38">
        <f t="shared" ref="D37" si="52">C37-$C$7</f>
        <v>1418.4</v>
      </c>
      <c r="E37" s="39">
        <f t="shared" ref="E37" si="53">D37/$C$7</f>
        <v>1.2545994905179736</v>
      </c>
      <c r="F37" s="34">
        <v>0.35</v>
      </c>
      <c r="G37" s="42">
        <f t="shared" ref="G37" si="54">F37*E37</f>
        <v>0.4391098216812907</v>
      </c>
    </row>
    <row r="38" spans="2:7">
      <c r="B38" s="30">
        <v>44896</v>
      </c>
      <c r="C38" s="43">
        <f>'Fuel prices'!BU17</f>
        <v>2391.77</v>
      </c>
      <c r="D38" s="38">
        <f t="shared" ref="D38" si="55">C38-$C$7</f>
        <v>1261.21</v>
      </c>
      <c r="E38" s="39">
        <f t="shared" ref="E38" si="56">D38/$C$7</f>
        <v>1.1155621992640816</v>
      </c>
      <c r="F38" s="34">
        <v>0.35</v>
      </c>
      <c r="G38" s="42">
        <f t="shared" ref="G38" si="57">F38*E38</f>
        <v>0.39044676974242853</v>
      </c>
    </row>
    <row r="39" spans="2:7">
      <c r="B39" s="30">
        <v>44927</v>
      </c>
      <c r="C39" s="43">
        <f>'Fuel prices'!BV17</f>
        <v>2122.87</v>
      </c>
      <c r="D39" s="38">
        <f t="shared" ref="D39" si="58">C39-$C$7</f>
        <v>992.31</v>
      </c>
      <c r="E39" s="39">
        <f t="shared" ref="E39" si="59">D39/$C$7</f>
        <v>0.87771546844041892</v>
      </c>
      <c r="F39" s="34">
        <v>0.35</v>
      </c>
      <c r="G39" s="42">
        <f t="shared" ref="G39" si="60">F39*E39</f>
        <v>0.3072004139541466</v>
      </c>
    </row>
    <row r="40" spans="2:7">
      <c r="B40" s="30">
        <v>44958</v>
      </c>
      <c r="C40" s="43">
        <f>'Fuel prices'!BW17</f>
        <v>2132.0300000000002</v>
      </c>
      <c r="D40" s="38">
        <f t="shared" ref="D40" si="61">C40-$C$7</f>
        <v>1001.4700000000003</v>
      </c>
      <c r="E40" s="39">
        <f t="shared" ref="E40" si="62">D40/$C$7</f>
        <v>0.88581764789131079</v>
      </c>
      <c r="F40" s="34">
        <v>0.35</v>
      </c>
      <c r="G40" s="42">
        <f t="shared" ref="G40" si="63">F40*E40</f>
        <v>0.31003617676195877</v>
      </c>
    </row>
    <row r="41" spans="2:7">
      <c r="B41" s="30">
        <v>44986</v>
      </c>
      <c r="C41" s="43">
        <v>2162.41</v>
      </c>
      <c r="D41" s="38">
        <f t="shared" ref="D41" si="64">C41-$C$7</f>
        <v>1031.8499999999999</v>
      </c>
      <c r="E41" s="39">
        <f t="shared" ref="E41" si="65">D41/$C$7</f>
        <v>0.9126892867251627</v>
      </c>
      <c r="F41" s="34">
        <v>0.35</v>
      </c>
      <c r="G41" s="42">
        <f t="shared" ref="G41" si="66">F41*E41</f>
        <v>0.31944125035380694</v>
      </c>
    </row>
    <row r="42" spans="2:7">
      <c r="B42" s="30">
        <v>45017</v>
      </c>
      <c r="C42" s="43">
        <f>'Fuel prices'!BY17</f>
        <v>2088.83</v>
      </c>
      <c r="D42" s="38">
        <f t="shared" ref="D42" si="67">C42-$C$7</f>
        <v>958.27</v>
      </c>
      <c r="E42" s="39">
        <f t="shared" ref="E42" si="68">D42/$C$7</f>
        <v>0.84760649589583925</v>
      </c>
      <c r="F42" s="34">
        <v>0.35</v>
      </c>
      <c r="G42" s="42">
        <f t="shared" ref="G42" si="69">F42*E42</f>
        <v>0.29666227356354374</v>
      </c>
    </row>
    <row r="43" spans="2:7">
      <c r="B43" s="30">
        <v>45047</v>
      </c>
      <c r="C43" s="43">
        <f>'Fuel prices'!BZ17</f>
        <v>2016.29</v>
      </c>
      <c r="D43" s="38">
        <f t="shared" ref="D43" si="70">C43-$C$7</f>
        <v>885.73</v>
      </c>
      <c r="E43" s="39">
        <f t="shared" ref="E43" si="71">D43/$C$7</f>
        <v>0.78344360317011041</v>
      </c>
      <c r="F43" s="34">
        <v>0.35</v>
      </c>
      <c r="G43" s="42">
        <f t="shared" ref="G43" si="72">F43*E43</f>
        <v>0.27420526110953863</v>
      </c>
    </row>
    <row r="44" spans="2:7">
      <c r="B44" s="30">
        <v>45078</v>
      </c>
      <c r="C44" s="43">
        <f>'Fuel prices'!CA17</f>
        <v>1931.29</v>
      </c>
      <c r="D44" s="38">
        <f t="shared" ref="D44" si="73">C44-$C$7</f>
        <v>800.73</v>
      </c>
      <c r="E44" s="39">
        <f t="shared" ref="E44" si="74">D44/$C$7</f>
        <v>0.70825962354939154</v>
      </c>
      <c r="F44" s="34">
        <v>0.35</v>
      </c>
      <c r="G44" s="42">
        <f t="shared" ref="G44" si="75">F44*E44</f>
        <v>0.24789086824228701</v>
      </c>
    </row>
    <row r="45" spans="2:7">
      <c r="B45" s="30">
        <v>45108</v>
      </c>
      <c r="C45" s="43">
        <f>'Fuel prices'!CB17</f>
        <v>1949.29</v>
      </c>
      <c r="D45" s="38">
        <f t="shared" ref="D45" si="76">C45-$C$7</f>
        <v>818.73</v>
      </c>
      <c r="E45" s="39">
        <f t="shared" ref="E45" si="77">D45/$C$7</f>
        <v>0.72418093688083784</v>
      </c>
      <c r="F45" s="34">
        <v>0.35</v>
      </c>
      <c r="G45" s="42">
        <f t="shared" ref="G45" si="78">F45*E45</f>
        <v>0.25346332790829323</v>
      </c>
    </row>
    <row r="46" spans="2:7">
      <c r="B46" s="30">
        <v>45139</v>
      </c>
      <c r="C46" s="43">
        <f>'Fuel prices'!CC17</f>
        <v>2021.29</v>
      </c>
      <c r="D46" s="38">
        <f t="shared" ref="D46" si="79">C46-$C$7</f>
        <v>890.73</v>
      </c>
      <c r="E46" s="39">
        <f t="shared" ref="E46" si="80">D46/$C$7</f>
        <v>0.7878661902066233</v>
      </c>
      <c r="F46" s="34">
        <v>0.35</v>
      </c>
      <c r="G46" s="42">
        <f t="shared" ref="G46" si="81">F46*E46</f>
        <v>0.27575316657231813</v>
      </c>
    </row>
    <row r="47" spans="2:7">
      <c r="B47" s="30">
        <v>45170</v>
      </c>
      <c r="C47" s="43">
        <f>'Fuel prices'!CD17</f>
        <v>2305.29</v>
      </c>
      <c r="D47" s="38">
        <f t="shared" ref="D47" si="82">C47-$C$7</f>
        <v>1174.73</v>
      </c>
      <c r="E47" s="39">
        <f t="shared" ref="E47" si="83">D47/$C$7</f>
        <v>1.0390691338805549</v>
      </c>
      <c r="F47" s="34">
        <v>0.35</v>
      </c>
      <c r="G47" s="42">
        <f t="shared" ref="G47" si="84">F47*E47</f>
        <v>0.36367419685819419</v>
      </c>
    </row>
    <row r="48" spans="2:7">
      <c r="B48" s="93"/>
      <c r="C48" s="94"/>
      <c r="D48" s="95"/>
      <c r="E48" s="96"/>
      <c r="F48" s="97"/>
      <c r="G48" s="113"/>
    </row>
    <row r="49" spans="2:7">
      <c r="B49" s="93"/>
      <c r="C49" s="94"/>
      <c r="D49" s="95"/>
      <c r="E49" s="96"/>
      <c r="F49" s="97"/>
      <c r="G49" s="113"/>
    </row>
    <row r="50" spans="2:7">
      <c r="B50" s="93"/>
      <c r="C50" s="94"/>
      <c r="D50" s="95"/>
      <c r="E50" s="96"/>
      <c r="F50" s="97"/>
      <c r="G50" s="113"/>
    </row>
    <row r="51" spans="2:7">
      <c r="B51" s="55" t="s">
        <v>37</v>
      </c>
    </row>
  </sheetData>
  <pageMargins left="0" right="0" top="0" bottom="0" header="0.31496062992125984" footer="0.31496062992125984"/>
  <pageSetup paperSize="9" scale="8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Osborn</vt:lpstr>
      <vt:lpstr>Fuel prices</vt:lpstr>
      <vt:lpstr>Rexel Bots</vt:lpstr>
      <vt:lpstr>Babcock</vt:lpstr>
      <vt:lpstr>Cotton On</vt:lpstr>
      <vt:lpstr>Epiroc RDT</vt:lpstr>
      <vt:lpstr>Epiroc Springs</vt:lpstr>
      <vt:lpstr>Laser</vt:lpstr>
      <vt:lpstr>Savino Bots</vt:lpstr>
      <vt:lpstr>Savino Nam</vt:lpstr>
      <vt:lpstr>SG</vt:lpstr>
      <vt:lpstr>TSAM</vt:lpstr>
      <vt:lpstr>A Line</vt:lpstr>
      <vt:lpstr>Rebel</vt:lpstr>
      <vt:lpstr>SolgateTeleconnect</vt:lpstr>
      <vt:lpstr>Point Supply</vt:lpstr>
      <vt:lpstr>LG Dedicated</vt:lpstr>
      <vt:lpstr>Apollo Tyres</vt:lpstr>
      <vt:lpstr>Continental</vt:lpstr>
      <vt:lpstr>New Epiroc Contract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Ungerer</dc:creator>
  <cp:lastModifiedBy>Nouf Al Rammah</cp:lastModifiedBy>
  <dcterms:created xsi:type="dcterms:W3CDTF">2018-01-08T12:35:31Z</dcterms:created>
  <dcterms:modified xsi:type="dcterms:W3CDTF">2023-11-08T08:50:43Z</dcterms:modified>
</cp:coreProperties>
</file>