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DDBB5285-40C8-467A-9F88-FCFA1B5C2D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MSA" sheetId="8" r:id="rId1"/>
    <sheet name="SMSA+SDC Couriers" sheetId="16" state="hidden" r:id="rId2"/>
    <sheet name="KANGAROO" sheetId="53" r:id="rId3"/>
    <sheet name="MRTC" sheetId="24" r:id="rId4"/>
    <sheet name="1885" sheetId="13" r:id="rId5"/>
    <sheet name="CORE" sheetId="52" r:id="rId6"/>
    <sheet name="SMSA MCMR " sheetId="7" r:id="rId7"/>
    <sheet name="KANGAROO MCMR" sheetId="55" r:id="rId8"/>
  </sheets>
  <definedNames>
    <definedName name="_xlnm._FilterDatabase" localSheetId="5" hidden="1">CORE!$A$1:$J$89</definedName>
    <definedName name="_xlnm._FilterDatabase" localSheetId="2" hidden="1">KANGAROO!$A$5:$T$30</definedName>
    <definedName name="_xlnm._FilterDatabase" localSheetId="7" hidden="1">'KANGAROO MCMR'!$A$4:$AA$26</definedName>
    <definedName name="_xlnm._FilterDatabase" localSheetId="0" hidden="1">SMSA!$A$5:$T$62</definedName>
    <definedName name="_xlnm._FilterDatabase" localSheetId="6" hidden="1">'SMSA MCMR '!$A$4:$Y$58</definedName>
    <definedName name="_xlnm._FilterDatabase" localSheetId="1" hidden="1">'SMSA+SDC Couriers'!$A$1:$J$56</definedName>
    <definedName name="_xlnm.Print_Area" localSheetId="2">KANGAROO!$A$1:$M$28</definedName>
    <definedName name="_xlnm.Print_Area" localSheetId="0">SMSA!$A$1:$M$37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2" i="8" l="1"/>
  <c r="L61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21" i="53"/>
  <c r="Y26" i="55"/>
  <c r="G28" i="53" s="1"/>
  <c r="Y25" i="55"/>
  <c r="G27" i="53" s="1"/>
  <c r="Y24" i="55"/>
  <c r="G26" i="53" s="1"/>
  <c r="Y23" i="55"/>
  <c r="G25" i="53" s="1"/>
  <c r="Y22" i="55"/>
  <c r="G24" i="53" s="1"/>
  <c r="Y21" i="55"/>
  <c r="G23" i="53" s="1"/>
  <c r="Y20" i="55"/>
  <c r="G22" i="53" s="1"/>
  <c r="Y19" i="55"/>
  <c r="Y18" i="55"/>
  <c r="G20" i="53" s="1"/>
  <c r="Y17" i="55"/>
  <c r="G19" i="53" s="1"/>
  <c r="Y16" i="55"/>
  <c r="G18" i="53" s="1"/>
  <c r="Y15" i="55"/>
  <c r="G17" i="53" s="1"/>
  <c r="Y14" i="55"/>
  <c r="G16" i="53" s="1"/>
  <c r="Y13" i="55"/>
  <c r="G15" i="53" s="1"/>
  <c r="Y12" i="55"/>
  <c r="G14" i="53" s="1"/>
  <c r="Y11" i="55"/>
  <c r="G13" i="53" s="1"/>
  <c r="Y10" i="55"/>
  <c r="G12" i="53" s="1"/>
  <c r="Y9" i="55"/>
  <c r="G11" i="53" s="1"/>
  <c r="Y8" i="55"/>
  <c r="G10" i="53" s="1"/>
  <c r="Y7" i="55"/>
  <c r="G9" i="53" s="1"/>
  <c r="Y6" i="55"/>
  <c r="G8" i="53" s="1"/>
  <c r="Y5" i="55"/>
  <c r="G7" i="53" s="1"/>
  <c r="I28" i="53"/>
  <c r="J28" i="53" s="1"/>
  <c r="H28" i="53"/>
  <c r="K28" i="53" s="1"/>
  <c r="I27" i="53"/>
  <c r="J27" i="53" s="1"/>
  <c r="H27" i="53"/>
  <c r="I26" i="53"/>
  <c r="J26" i="53" s="1"/>
  <c r="H26" i="53"/>
  <c r="I25" i="53"/>
  <c r="J25" i="53" s="1"/>
  <c r="H25" i="53"/>
  <c r="I24" i="53"/>
  <c r="J24" i="53" s="1"/>
  <c r="H24" i="53"/>
  <c r="I23" i="53"/>
  <c r="J23" i="53" s="1"/>
  <c r="H23" i="53"/>
  <c r="I22" i="53"/>
  <c r="J22" i="53" s="1"/>
  <c r="H22" i="53"/>
  <c r="I21" i="53"/>
  <c r="J21" i="53" s="1"/>
  <c r="H21" i="53"/>
  <c r="K21" i="53" s="1"/>
  <c r="I20" i="53"/>
  <c r="J20" i="53" s="1"/>
  <c r="H20" i="53"/>
  <c r="I19" i="53"/>
  <c r="J19" i="53" s="1"/>
  <c r="H19" i="53"/>
  <c r="I18" i="53"/>
  <c r="J18" i="53" s="1"/>
  <c r="H18" i="53"/>
  <c r="I17" i="53"/>
  <c r="J17" i="53" s="1"/>
  <c r="H17" i="53"/>
  <c r="K17" i="53" s="1"/>
  <c r="I16" i="53"/>
  <c r="J16" i="53" s="1"/>
  <c r="H16" i="53"/>
  <c r="I15" i="53"/>
  <c r="J15" i="53" s="1"/>
  <c r="H15" i="53"/>
  <c r="I14" i="53"/>
  <c r="J14" i="53" s="1"/>
  <c r="H14" i="53"/>
  <c r="I13" i="53"/>
  <c r="J13" i="53" s="1"/>
  <c r="H13" i="53"/>
  <c r="K13" i="53" s="1"/>
  <c r="I12" i="53"/>
  <c r="J12" i="53" s="1"/>
  <c r="H12" i="53"/>
  <c r="I11" i="53"/>
  <c r="J11" i="53" s="1"/>
  <c r="H11" i="53"/>
  <c r="I10" i="53"/>
  <c r="J10" i="53" s="1"/>
  <c r="H10" i="53"/>
  <c r="I9" i="53"/>
  <c r="J9" i="53" s="1"/>
  <c r="H9" i="53"/>
  <c r="K9" i="53" s="1"/>
  <c r="I8" i="53"/>
  <c r="J8" i="53" s="1"/>
  <c r="H8" i="53"/>
  <c r="I7" i="53"/>
  <c r="J7" i="53" s="1"/>
  <c r="H7" i="53"/>
  <c r="J19" i="8"/>
  <c r="J27" i="8"/>
  <c r="J29" i="8"/>
  <c r="J35" i="8"/>
  <c r="J37" i="8"/>
  <c r="J43" i="8"/>
  <c r="J45" i="8"/>
  <c r="I8" i="8"/>
  <c r="J8" i="8" s="1"/>
  <c r="I9" i="8"/>
  <c r="J9" i="8" s="1"/>
  <c r="I10" i="8"/>
  <c r="J10" i="8" s="1"/>
  <c r="I11" i="8"/>
  <c r="J11" i="8" s="1"/>
  <c r="I12" i="8"/>
  <c r="J12" i="8" s="1"/>
  <c r="I13" i="8"/>
  <c r="J13" i="8" s="1"/>
  <c r="I14" i="8"/>
  <c r="J14" i="8" s="1"/>
  <c r="I15" i="8"/>
  <c r="J15" i="8" s="1"/>
  <c r="I16" i="8"/>
  <c r="J16" i="8" s="1"/>
  <c r="K16" i="8" s="1"/>
  <c r="I17" i="8"/>
  <c r="J17" i="8" s="1"/>
  <c r="I18" i="8"/>
  <c r="J18" i="8" s="1"/>
  <c r="I19" i="8"/>
  <c r="I20" i="8"/>
  <c r="J20" i="8" s="1"/>
  <c r="I21" i="8"/>
  <c r="J21" i="8" s="1"/>
  <c r="I22" i="8"/>
  <c r="J22" i="8" s="1"/>
  <c r="I23" i="8"/>
  <c r="J23" i="8" s="1"/>
  <c r="I24" i="8"/>
  <c r="J24" i="8" s="1"/>
  <c r="K24" i="8" s="1"/>
  <c r="I25" i="8"/>
  <c r="J25" i="8" s="1"/>
  <c r="I26" i="8"/>
  <c r="J26" i="8" s="1"/>
  <c r="K26" i="8" s="1"/>
  <c r="I27" i="8"/>
  <c r="I28" i="8"/>
  <c r="J28" i="8" s="1"/>
  <c r="I29" i="8"/>
  <c r="I30" i="8"/>
  <c r="J30" i="8" s="1"/>
  <c r="I31" i="8"/>
  <c r="J31" i="8" s="1"/>
  <c r="I32" i="8"/>
  <c r="J32" i="8" s="1"/>
  <c r="I33" i="8"/>
  <c r="J33" i="8" s="1"/>
  <c r="I34" i="8"/>
  <c r="J34" i="8" s="1"/>
  <c r="I35" i="8"/>
  <c r="I36" i="8"/>
  <c r="J36" i="8" s="1"/>
  <c r="I37" i="8"/>
  <c r="I38" i="8"/>
  <c r="J38" i="8" s="1"/>
  <c r="I39" i="8"/>
  <c r="J39" i="8" s="1"/>
  <c r="I40" i="8"/>
  <c r="J40" i="8" s="1"/>
  <c r="K40" i="8" s="1"/>
  <c r="I41" i="8"/>
  <c r="J41" i="8" s="1"/>
  <c r="I42" i="8"/>
  <c r="J42" i="8" s="1"/>
  <c r="I43" i="8"/>
  <c r="I44" i="8"/>
  <c r="J44" i="8" s="1"/>
  <c r="I45" i="8"/>
  <c r="I46" i="8"/>
  <c r="J46" i="8" s="1"/>
  <c r="I47" i="8"/>
  <c r="J47" i="8" s="1"/>
  <c r="I48" i="8"/>
  <c r="J48" i="8" s="1"/>
  <c r="K48" i="8" s="1"/>
  <c r="I49" i="8"/>
  <c r="J49" i="8" s="1"/>
  <c r="I50" i="8"/>
  <c r="J50" i="8" s="1"/>
  <c r="K50" i="8" s="1"/>
  <c r="I51" i="8"/>
  <c r="J51" i="8" s="1"/>
  <c r="I52" i="8"/>
  <c r="J52" i="8" s="1"/>
  <c r="I53" i="8"/>
  <c r="J53" i="8" s="1"/>
  <c r="I54" i="8"/>
  <c r="J54" i="8" s="1"/>
  <c r="I55" i="8"/>
  <c r="J55" i="8" s="1"/>
  <c r="I56" i="8"/>
  <c r="J56" i="8" s="1"/>
  <c r="I57" i="8"/>
  <c r="J57" i="8" s="1"/>
  <c r="I58" i="8"/>
  <c r="J58" i="8" s="1"/>
  <c r="K58" i="8" s="1"/>
  <c r="I59" i="8"/>
  <c r="J59" i="8" s="1"/>
  <c r="I60" i="8"/>
  <c r="J60" i="8" s="1"/>
  <c r="H8" i="8"/>
  <c r="H9" i="8"/>
  <c r="H10" i="8"/>
  <c r="H11" i="8"/>
  <c r="H12" i="8"/>
  <c r="H13" i="8"/>
  <c r="H14" i="8"/>
  <c r="H15" i="8"/>
  <c r="H16" i="8"/>
  <c r="H17" i="8"/>
  <c r="K17" i="8" s="1"/>
  <c r="H18" i="8"/>
  <c r="H19" i="8"/>
  <c r="K19" i="8" s="1"/>
  <c r="H20" i="8"/>
  <c r="K20" i="8" s="1"/>
  <c r="H21" i="8"/>
  <c r="H22" i="8"/>
  <c r="H23" i="8"/>
  <c r="H24" i="8"/>
  <c r="H25" i="8"/>
  <c r="H26" i="8"/>
  <c r="H27" i="8"/>
  <c r="H28" i="8"/>
  <c r="H29" i="8"/>
  <c r="K29" i="8" s="1"/>
  <c r="H30" i="8"/>
  <c r="H31" i="8"/>
  <c r="H32" i="8"/>
  <c r="H33" i="8"/>
  <c r="H34" i="8"/>
  <c r="H35" i="8"/>
  <c r="K35" i="8" s="1"/>
  <c r="H36" i="8"/>
  <c r="H37" i="8"/>
  <c r="H38" i="8"/>
  <c r="H39" i="8"/>
  <c r="H40" i="8"/>
  <c r="H41" i="8"/>
  <c r="H42" i="8"/>
  <c r="H43" i="8"/>
  <c r="K43" i="8" s="1"/>
  <c r="H44" i="8"/>
  <c r="K44" i="8" s="1"/>
  <c r="H45" i="8"/>
  <c r="K45" i="8" s="1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W6" i="7"/>
  <c r="W7" i="7"/>
  <c r="L9" i="8" s="1"/>
  <c r="W8" i="7"/>
  <c r="L10" i="8" s="1"/>
  <c r="W9" i="7"/>
  <c r="L11" i="8" s="1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L29" i="8" s="1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W44" i="7"/>
  <c r="W45" i="7"/>
  <c r="W46" i="7"/>
  <c r="W47" i="7"/>
  <c r="W48" i="7"/>
  <c r="W49" i="7"/>
  <c r="W50" i="7"/>
  <c r="W51" i="7"/>
  <c r="W52" i="7"/>
  <c r="W53" i="7"/>
  <c r="W54" i="7"/>
  <c r="W55" i="7"/>
  <c r="W56" i="7"/>
  <c r="W57" i="7"/>
  <c r="W58" i="7"/>
  <c r="G8" i="8" l="1"/>
  <c r="L8" i="8" s="1"/>
  <c r="L39" i="8"/>
  <c r="L19" i="8"/>
  <c r="L37" i="8"/>
  <c r="L20" i="8"/>
  <c r="L38" i="8"/>
  <c r="L18" i="8"/>
  <c r="L17" i="8"/>
  <c r="L26" i="8"/>
  <c r="L25" i="8"/>
  <c r="L44" i="8"/>
  <c r="L24" i="8"/>
  <c r="L43" i="8"/>
  <c r="L23" i="8"/>
  <c r="L22" i="8"/>
  <c r="L21" i="8"/>
  <c r="L45" i="8"/>
  <c r="L15" i="8"/>
  <c r="L14" i="8"/>
  <c r="L13" i="8"/>
  <c r="L27" i="8"/>
  <c r="L16" i="8"/>
  <c r="L12" i="8"/>
  <c r="L53" i="8"/>
  <c r="L33" i="8"/>
  <c r="L52" i="8"/>
  <c r="L32" i="8"/>
  <c r="L55" i="8"/>
  <c r="L35" i="8"/>
  <c r="L46" i="8"/>
  <c r="L41" i="8"/>
  <c r="L60" i="8"/>
  <c r="L40" i="8"/>
  <c r="L51" i="8"/>
  <c r="L31" i="8"/>
  <c r="L50" i="8"/>
  <c r="L30" i="8"/>
  <c r="L49" i="8"/>
  <c r="L48" i="8"/>
  <c r="L28" i="8"/>
  <c r="L47" i="8"/>
  <c r="L42" i="8"/>
  <c r="L59" i="8"/>
  <c r="L57" i="8"/>
  <c r="L54" i="8"/>
  <c r="L34" i="8"/>
  <c r="L58" i="8"/>
  <c r="L56" i="8"/>
  <c r="L36" i="8"/>
  <c r="K9" i="8"/>
  <c r="K23" i="53"/>
  <c r="K59" i="8"/>
  <c r="K11" i="8"/>
  <c r="K21" i="8"/>
  <c r="K34" i="8"/>
  <c r="K10" i="8"/>
  <c r="K52" i="8"/>
  <c r="K32" i="8"/>
  <c r="K53" i="8"/>
  <c r="K56" i="8"/>
  <c r="K37" i="8"/>
  <c r="K13" i="8"/>
  <c r="K42" i="8"/>
  <c r="K18" i="8"/>
  <c r="K51" i="8"/>
  <c r="K60" i="8"/>
  <c r="K36" i="8"/>
  <c r="K12" i="8"/>
  <c r="L9" i="53"/>
  <c r="L21" i="53"/>
  <c r="L17" i="53"/>
  <c r="L13" i="53"/>
  <c r="L28" i="53"/>
  <c r="L23" i="53"/>
  <c r="K27" i="53"/>
  <c r="L27" i="53" s="1"/>
  <c r="K25" i="53"/>
  <c r="L25" i="53" s="1"/>
  <c r="K10" i="53"/>
  <c r="L10" i="53" s="1"/>
  <c r="K14" i="53"/>
  <c r="L14" i="53" s="1"/>
  <c r="K18" i="53"/>
  <c r="L18" i="53" s="1"/>
  <c r="K22" i="53"/>
  <c r="L22" i="53" s="1"/>
  <c r="K26" i="53"/>
  <c r="L26" i="53" s="1"/>
  <c r="K8" i="53"/>
  <c r="L8" i="53" s="1"/>
  <c r="K12" i="53"/>
  <c r="L12" i="53" s="1"/>
  <c r="K16" i="53"/>
  <c r="L16" i="53" s="1"/>
  <c r="K20" i="53"/>
  <c r="L20" i="53" s="1"/>
  <c r="K24" i="53"/>
  <c r="L24" i="53" s="1"/>
  <c r="K7" i="53"/>
  <c r="L7" i="53" s="1"/>
  <c r="K11" i="53"/>
  <c r="L11" i="53" s="1"/>
  <c r="K15" i="53"/>
  <c r="L15" i="53" s="1"/>
  <c r="K19" i="53"/>
  <c r="L19" i="53" s="1"/>
  <c r="K8" i="8"/>
  <c r="K27" i="8"/>
  <c r="K28" i="8"/>
  <c r="K49" i="8"/>
  <c r="K55" i="8"/>
  <c r="K15" i="8"/>
  <c r="K57" i="8"/>
  <c r="K41" i="8"/>
  <c r="K33" i="8"/>
  <c r="K25" i="8"/>
  <c r="K47" i="8"/>
  <c r="K39" i="8"/>
  <c r="K31" i="8"/>
  <c r="K23" i="8"/>
  <c r="K54" i="8"/>
  <c r="K46" i="8"/>
  <c r="K38" i="8"/>
  <c r="K30" i="8"/>
  <c r="K22" i="8"/>
  <c r="K14" i="8"/>
  <c r="H7" i="8"/>
  <c r="L29" i="53" l="1"/>
  <c r="L30" i="53" s="1"/>
  <c r="H3" i="16"/>
  <c r="I3" i="16"/>
  <c r="J3" i="16"/>
  <c r="H4" i="16"/>
  <c r="I4" i="16"/>
  <c r="J4" i="16"/>
  <c r="H5" i="16"/>
  <c r="I5" i="16"/>
  <c r="J5" i="16"/>
  <c r="H6" i="16"/>
  <c r="I6" i="16"/>
  <c r="J6" i="16"/>
  <c r="H7" i="16"/>
  <c r="I7" i="16"/>
  <c r="J7" i="16"/>
  <c r="H8" i="16"/>
  <c r="I8" i="16"/>
  <c r="J8" i="16"/>
  <c r="H9" i="16"/>
  <c r="I9" i="16"/>
  <c r="J9" i="16"/>
  <c r="H10" i="16"/>
  <c r="I10" i="16"/>
  <c r="J10" i="16"/>
  <c r="H11" i="16"/>
  <c r="I11" i="16"/>
  <c r="J11" i="16"/>
  <c r="H12" i="16"/>
  <c r="I12" i="16"/>
  <c r="J12" i="16"/>
  <c r="H13" i="16"/>
  <c r="I13" i="16"/>
  <c r="J13" i="16"/>
  <c r="H14" i="16"/>
  <c r="I14" i="16"/>
  <c r="J14" i="16"/>
  <c r="H15" i="16"/>
  <c r="I15" i="16"/>
  <c r="J15" i="16"/>
  <c r="H16" i="16"/>
  <c r="I16" i="16"/>
  <c r="J16" i="16"/>
  <c r="H17" i="16"/>
  <c r="I17" i="16"/>
  <c r="J17" i="16"/>
  <c r="H18" i="16"/>
  <c r="I18" i="16"/>
  <c r="J18" i="16"/>
  <c r="H19" i="16"/>
  <c r="I19" i="16"/>
  <c r="J19" i="16"/>
  <c r="H20" i="16"/>
  <c r="I20" i="16"/>
  <c r="J20" i="16"/>
  <c r="H21" i="16"/>
  <c r="I21" i="16"/>
  <c r="J21" i="16"/>
  <c r="H22" i="16"/>
  <c r="I22" i="16"/>
  <c r="J22" i="16"/>
  <c r="H23" i="16"/>
  <c r="I23" i="16"/>
  <c r="J23" i="16"/>
  <c r="H24" i="16"/>
  <c r="I24" i="16"/>
  <c r="J24" i="16"/>
  <c r="H25" i="16"/>
  <c r="I25" i="16"/>
  <c r="J25" i="16"/>
  <c r="H26" i="16"/>
  <c r="I26" i="16"/>
  <c r="J26" i="16"/>
  <c r="H27" i="16"/>
  <c r="I27" i="16"/>
  <c r="J27" i="16"/>
  <c r="H28" i="16"/>
  <c r="I28" i="16"/>
  <c r="J28" i="16"/>
  <c r="H29" i="16"/>
  <c r="I29" i="16"/>
  <c r="J29" i="16"/>
  <c r="H30" i="16"/>
  <c r="I30" i="16"/>
  <c r="J30" i="16"/>
  <c r="H31" i="16"/>
  <c r="I31" i="16"/>
  <c r="J31" i="16"/>
  <c r="H32" i="16"/>
  <c r="I32" i="16"/>
  <c r="J32" i="16"/>
  <c r="H33" i="16"/>
  <c r="I33" i="16"/>
  <c r="J33" i="16"/>
  <c r="H34" i="16"/>
  <c r="I34" i="16"/>
  <c r="J34" i="16"/>
  <c r="H35" i="16"/>
  <c r="I35" i="16"/>
  <c r="J35" i="16"/>
  <c r="H36" i="16"/>
  <c r="I36" i="16"/>
  <c r="J36" i="16"/>
  <c r="H37" i="16"/>
  <c r="I37" i="16"/>
  <c r="J37" i="16"/>
  <c r="H38" i="16"/>
  <c r="I38" i="16"/>
  <c r="J38" i="16"/>
  <c r="H39" i="16"/>
  <c r="I39" i="16"/>
  <c r="J39" i="16"/>
  <c r="H40" i="16"/>
  <c r="I40" i="16"/>
  <c r="J40" i="16"/>
  <c r="H41" i="16"/>
  <c r="I41" i="16"/>
  <c r="J41" i="16"/>
  <c r="H42" i="16"/>
  <c r="I42" i="16"/>
  <c r="J42" i="16"/>
  <c r="H43" i="16"/>
  <c r="I43" i="16"/>
  <c r="J43" i="16"/>
  <c r="H44" i="16"/>
  <c r="I44" i="16"/>
  <c r="J44" i="16"/>
  <c r="H45" i="16"/>
  <c r="I45" i="16"/>
  <c r="J45" i="16"/>
  <c r="H46" i="16"/>
  <c r="I46" i="16"/>
  <c r="J46" i="16"/>
  <c r="H47" i="16"/>
  <c r="I47" i="16"/>
  <c r="J47" i="16"/>
  <c r="H48" i="16"/>
  <c r="I48" i="16"/>
  <c r="J48" i="16"/>
  <c r="H49" i="16"/>
  <c r="I49" i="16"/>
  <c r="J49" i="16"/>
  <c r="H50" i="16"/>
  <c r="I50" i="16"/>
  <c r="J50" i="16"/>
  <c r="H51" i="16"/>
  <c r="I51" i="16"/>
  <c r="J51" i="16"/>
  <c r="H52" i="16"/>
  <c r="I52" i="16"/>
  <c r="J52" i="16"/>
  <c r="H53" i="16"/>
  <c r="I53" i="16"/>
  <c r="J53" i="16"/>
  <c r="H54" i="16"/>
  <c r="I54" i="16"/>
  <c r="J54" i="16"/>
  <c r="H55" i="16"/>
  <c r="I55" i="16"/>
  <c r="J55" i="16"/>
  <c r="H56" i="16"/>
  <c r="I56" i="16"/>
  <c r="J56" i="16"/>
  <c r="H57" i="16"/>
  <c r="I57" i="16"/>
  <c r="J57" i="16"/>
  <c r="I2" i="16" l="1"/>
  <c r="H2" i="16"/>
  <c r="J2" i="16" l="1"/>
  <c r="W5" i="7" l="1"/>
  <c r="I7" i="8"/>
  <c r="J7" i="8" s="1"/>
  <c r="G7" i="8" l="1"/>
  <c r="L7" i="8" s="1"/>
  <c r="K7" i="8"/>
</calcChain>
</file>

<file path=xl/sharedStrings.xml><?xml version="1.0" encoding="utf-8"?>
<sst xmlns="http://schemas.openxmlformats.org/spreadsheetml/2006/main" count="648" uniqueCount="200">
  <si>
    <t>COURIER NAME</t>
  </si>
  <si>
    <t>MCMR SCORE (%)</t>
  </si>
  <si>
    <t>Month</t>
  </si>
  <si>
    <t>SCORE</t>
  </si>
  <si>
    <t>Unavailability of Crates &amp; Trolley in the courier vehicle</t>
  </si>
  <si>
    <t>Unclean Uniform/ Noncompliance with the Dress Code</t>
  </si>
  <si>
    <t>Improper Courier Appearance</t>
  </si>
  <si>
    <t>Refusing to cooperate for business needs</t>
  </si>
  <si>
    <t xml:space="preserve">Losing 
Shipments
</t>
  </si>
  <si>
    <t>Damaging Shipments</t>
  </si>
  <si>
    <t>Arrived late at customer location for Pickup</t>
  </si>
  <si>
    <t>Refusing to Deliver Or Pickup shipments</t>
  </si>
  <si>
    <t>Non-remittance of Cash within 24hrs</t>
  </si>
  <si>
    <t>Non-availability of enough Operational Supplies in the vehicle to fulfill customers’ requests</t>
  </si>
  <si>
    <t>Customers Complaints</t>
  </si>
  <si>
    <t>Misbehaving Inside &amp; outside the company</t>
  </si>
  <si>
    <t>Wrong Deliveries</t>
  </si>
  <si>
    <t>Failure to Maintain Vehicle Tidiness and regular cleaning</t>
  </si>
  <si>
    <t>Bad Tracker Condition</t>
  </si>
  <si>
    <t>Failure to follow Scans Compliances (LBT/ Van, POD/DEX OR PUP/PUX)</t>
  </si>
  <si>
    <t>Gross ignorance in shipment handling in the route or in the vehicle</t>
  </si>
  <si>
    <t>Non- Complying with the Route Changes</t>
  </si>
  <si>
    <t xml:space="preserve">Improper filling of Gate Pass &amp; Non-obtaining Required Signatures </t>
  </si>
  <si>
    <t>Non-adherence with work instructions</t>
  </si>
  <si>
    <t>Improper filling of Proof Of Delivery &amp; Pick Up Manifests Everyday</t>
  </si>
  <si>
    <t>QUALITY</t>
  </si>
  <si>
    <t>SERVICE</t>
  </si>
  <si>
    <t>GENERAL</t>
  </si>
  <si>
    <t>Prepared by</t>
  </si>
  <si>
    <t>Reviewed by</t>
  </si>
  <si>
    <t>INCENTIVE RATE</t>
  </si>
  <si>
    <t>Year</t>
  </si>
  <si>
    <t>COLUMNS TO BE FILLED</t>
  </si>
  <si>
    <t>INCENTIVE AUTO-CALCULATIONS</t>
  </si>
  <si>
    <t>A</t>
  </si>
  <si>
    <t>B</t>
  </si>
  <si>
    <t>E</t>
  </si>
  <si>
    <t>GROSS INCENTIVE (AED)</t>
  </si>
  <si>
    <t>INCENTIVE PAYABLE (AED)</t>
  </si>
  <si>
    <t>* Marked in Yellow are Remote Couriers</t>
  </si>
  <si>
    <t>CAPA TAKEN</t>
  </si>
  <si>
    <t>ROOT CAUSE</t>
  </si>
  <si>
    <t>C</t>
  </si>
  <si>
    <t>Noman Anwar</t>
  </si>
  <si>
    <t>Imdad Ali Mehandy Khan</t>
  </si>
  <si>
    <t>ALVIN BIRCH BENJAMIN</t>
  </si>
  <si>
    <t>Khadim Hussain</t>
  </si>
  <si>
    <t>D</t>
  </si>
  <si>
    <t>F = (B+C)</t>
  </si>
  <si>
    <t>G = (B/A)</t>
  </si>
  <si>
    <t>H</t>
  </si>
  <si>
    <t>J = (I*E)</t>
  </si>
  <si>
    <t>Shahjahan MD Ishaque</t>
  </si>
  <si>
    <t>Noushad Ibrahim Noor</t>
  </si>
  <si>
    <t>Riyaz Sheik Korakod</t>
  </si>
  <si>
    <t>Mohammed Shahbaaz</t>
  </si>
  <si>
    <t>Saifurahiman</t>
  </si>
  <si>
    <t>Wali Muhammad</t>
  </si>
  <si>
    <t>CHECKED BY:</t>
  </si>
  <si>
    <t>REVIEWED BY:</t>
  </si>
  <si>
    <t>APPROVED BY:</t>
  </si>
  <si>
    <t>LALIT SINGHI</t>
  </si>
  <si>
    <t>YASSER ZAHREDDINE</t>
  </si>
  <si>
    <t>MANAGER - OPERATIONS</t>
  </si>
  <si>
    <t>MANAGER - FINANCE</t>
  </si>
  <si>
    <t>I = (F*H)+(D*0.75)</t>
  </si>
  <si>
    <t>REMOTE AREA SHIPMENTS + 80 Km</t>
  </si>
  <si>
    <t>MONTHLY TOTAL ATTEMPTS
POD+PUP</t>
  </si>
  <si>
    <t>TOTAL VANS SCANS</t>
  </si>
  <si>
    <t>TOTAL 
POD 
SCANS</t>
  </si>
  <si>
    <t>TOTAL 
PUP 
STOPS</t>
  </si>
  <si>
    <t>COURIER PERFORMANCE POD/VAN
(Min. 70.00%)</t>
  </si>
  <si>
    <t>Navas Ummathur</t>
  </si>
  <si>
    <t>Salam Bin Amar Basalasal</t>
  </si>
  <si>
    <t>Mujahib Khan</t>
  </si>
  <si>
    <t>Zaheer abbas asghar ali</t>
  </si>
  <si>
    <t>Asad Khan Liaqat</t>
  </si>
  <si>
    <t>Name</t>
  </si>
  <si>
    <t>Current Location</t>
  </si>
  <si>
    <t>Total VAN</t>
  </si>
  <si>
    <t>Total POD</t>
  </si>
  <si>
    <t>Total PUP STOPs</t>
  </si>
  <si>
    <t>Abu Dhabi St</t>
  </si>
  <si>
    <t>Srikanth Pothuganti</t>
  </si>
  <si>
    <t>Al Ain St</t>
  </si>
  <si>
    <t>Sajjad Ali</t>
  </si>
  <si>
    <t>Dubai St</t>
  </si>
  <si>
    <t>Riyas Thangal Kunju</t>
  </si>
  <si>
    <t>* Marked in Red are Warnings/Deductions</t>
  </si>
  <si>
    <t>Finance</t>
  </si>
  <si>
    <t>REMARKS</t>
  </si>
  <si>
    <t>COUNTRY GENERAL MANAGER - UAE</t>
  </si>
  <si>
    <t>BIKRAM YONYAN</t>
  </si>
  <si>
    <t>Md Billal Hossain</t>
  </si>
  <si>
    <t>Naseer Ahmed Thaiyoob</t>
  </si>
  <si>
    <t>Waqar Hussain Muhammad ismail</t>
  </si>
  <si>
    <t>Abdul Qadeer Kaptan Khaln</t>
  </si>
  <si>
    <t>Guruprasad Jagannatha Sherigara</t>
  </si>
  <si>
    <t>Muhammed Shafi Vayyattu Kavil</t>
  </si>
  <si>
    <t>Shanika Ishara Arachchlage</t>
  </si>
  <si>
    <t>Mohammed Muthanna Abdullah Naji</t>
  </si>
  <si>
    <t>Muhammad Qasim Umer Hayat</t>
  </si>
  <si>
    <t>Zahid Ali Brohi yousif ali brohi</t>
  </si>
  <si>
    <t>Sami Ullah Saif Ullah Khan</t>
  </si>
  <si>
    <t>Ameer Sha</t>
  </si>
  <si>
    <t>Total PUP</t>
  </si>
  <si>
    <t>Saddam Hussain</t>
  </si>
  <si>
    <t>Shafeek Vayyattukavil</t>
  </si>
  <si>
    <t>SDC VAN</t>
  </si>
  <si>
    <t>SDC POD</t>
  </si>
  <si>
    <t>EXPRESS &amp; ECOM VAN</t>
  </si>
  <si>
    <t>EXPRESS &amp; ECOM POD</t>
  </si>
  <si>
    <t>EXPRESS &amp; ECOM PUP STOPs</t>
  </si>
  <si>
    <t>GRAND TOTAL OPS VANS</t>
  </si>
  <si>
    <t>GRAND TOTAL OPS POD</t>
  </si>
  <si>
    <t>GRAND TOTAL OPS PUP</t>
  </si>
  <si>
    <t>Total (AED)</t>
  </si>
  <si>
    <t>Grand Total 
After Deductions (AED)</t>
  </si>
  <si>
    <t>FAZAL KARIM KHAM</t>
  </si>
  <si>
    <t>Muhammed Musthafa Purayil Abdulazeez</t>
  </si>
  <si>
    <t>Mustafa Iqbal-</t>
  </si>
  <si>
    <t>Nasir Mahmood</t>
  </si>
  <si>
    <t>Rajesh Pallapu</t>
  </si>
  <si>
    <t>Rizwan Riaz</t>
  </si>
  <si>
    <t>Muhammad Noman Akram</t>
  </si>
  <si>
    <t>Muhammad Aslam Rustam ali</t>
  </si>
  <si>
    <t>DEDUCTION WEIGHT ( IF ANY ) -&gt;</t>
  </si>
  <si>
    <t>* Marked in Green are New Couriers</t>
  </si>
  <si>
    <t xml:space="preserve"> Employee ID</t>
  </si>
  <si>
    <t>Employee ID</t>
  </si>
  <si>
    <t>ID</t>
  </si>
  <si>
    <t>Mohana Krishna Didla</t>
  </si>
  <si>
    <t>Sudhakar Pydakula</t>
  </si>
  <si>
    <t>Ram Bollarapu</t>
  </si>
  <si>
    <t>Ramesh Prasad Adhikari</t>
  </si>
  <si>
    <t>Bhoj Bahadur</t>
  </si>
  <si>
    <t>Laxman Bollarapu</t>
  </si>
  <si>
    <t>RAJESH RATNAKARAN</t>
  </si>
  <si>
    <t>Jameel Uddin Syed Mohammed</t>
  </si>
  <si>
    <t>Mohd Moin Siddique</t>
  </si>
  <si>
    <t>Abdul Wahid Kamel Khan</t>
  </si>
  <si>
    <t>Mahammad Hashim Peer</t>
  </si>
  <si>
    <t>John Ceaser</t>
  </si>
  <si>
    <t>Muhammad Asim</t>
  </si>
  <si>
    <t>Mohamed Rifaz Segu Noordeen</t>
  </si>
  <si>
    <t>Gangadhar Dumalla</t>
  </si>
  <si>
    <t>M DILHAN DASKATEER</t>
  </si>
  <si>
    <t>Shoukath</t>
  </si>
  <si>
    <t xml:space="preserve">Mohammed Muthanna Abdullah Naji </t>
  </si>
  <si>
    <t>MRTC</t>
  </si>
  <si>
    <t>KANGAROO</t>
  </si>
  <si>
    <t xml:space="preserve">SMSA </t>
  </si>
  <si>
    <t>Ameer sha</t>
  </si>
  <si>
    <t>Mohamed Rifaz Segu</t>
  </si>
  <si>
    <t>MUHAMMAD SHAHID-KANGAROO</t>
  </si>
  <si>
    <t>PRAVEEN PRASAD-KANGAROO</t>
  </si>
  <si>
    <t>ARIF ULLAH-KANGAROO</t>
  </si>
  <si>
    <t>ABID UR RAHMAN-KANGAROO</t>
  </si>
  <si>
    <t>MUHAMMAD UKASHA-KANGAROO</t>
  </si>
  <si>
    <t>MUHAMMAD SHAKEEL-KANGAROO</t>
  </si>
  <si>
    <t>MUBASHAR IQBAL-KANGAROO</t>
  </si>
  <si>
    <t>KHAN ZAMAN-KANGAROO</t>
  </si>
  <si>
    <t>MUHAMMAD YOUNAS-KANGAROO</t>
  </si>
  <si>
    <t>EHTASHAM MUSHTAQ-KANGAROO</t>
  </si>
  <si>
    <t>HASSAN HABIB-KANGAROO</t>
  </si>
  <si>
    <t>MUHAMMAD BILAL-1885</t>
  </si>
  <si>
    <t>DINESH-MRTC</t>
  </si>
  <si>
    <t>MUHAMMAD AWAIS-MRTC</t>
  </si>
  <si>
    <t>SAJJAD KHAN-KANGAROO</t>
  </si>
  <si>
    <t>QAIMUDDIN MUGHERI-KANGAROO</t>
  </si>
  <si>
    <t>SHABAZ SHARIF-KANGAROO</t>
  </si>
  <si>
    <t>TAHIR MUHAMMAD-KANGAROO</t>
  </si>
  <si>
    <t>MUHAMMAD AKRAM-KANGAROO</t>
  </si>
  <si>
    <t>TANZEEL UH RAHMAN-KANGAROO</t>
  </si>
  <si>
    <t>TOUSEEF AHMED- KANGAROO</t>
  </si>
  <si>
    <t>Sharjah St</t>
  </si>
  <si>
    <t>Waleed Khalid-Kngaroo</t>
  </si>
  <si>
    <t>Mohammad Ziyad- Kangaroo</t>
  </si>
  <si>
    <t>COMPANY</t>
  </si>
  <si>
    <t>SAHDEV THOLIYA-MRTC</t>
  </si>
  <si>
    <t>Muhammad Saleem-1885</t>
  </si>
  <si>
    <t>SHAFI ULLAH-KANGAROO</t>
  </si>
  <si>
    <t>MUHAMMAD SAJID-1885</t>
  </si>
  <si>
    <t>* Marked in Blue are on leave</t>
  </si>
  <si>
    <t>PRAVEEN RAJARAM</t>
  </si>
  <si>
    <t>ABDUL HAKEEM ABDULLA</t>
  </si>
  <si>
    <t>VERIFIED BY:</t>
  </si>
  <si>
    <t>Verified by</t>
  </si>
  <si>
    <t>WAQAS KHAN -MRTC</t>
  </si>
  <si>
    <t>UAE Monthly Courier Incentive Sheet- 2025</t>
  </si>
  <si>
    <t>Abdul Qadeer kaptan Khaln</t>
  </si>
  <si>
    <t>SALIK SULEMAN -KANGAROO</t>
  </si>
  <si>
    <t xml:space="preserve">Naseer ahmed thaiyoob </t>
  </si>
  <si>
    <t>Dubai South St</t>
  </si>
  <si>
    <t>FEB</t>
  </si>
  <si>
    <t>AHMAD ROUSAN</t>
  </si>
  <si>
    <t>SERVICE ASSURANCE SPECIALIST</t>
  </si>
  <si>
    <t>Ahmad Rousan</t>
  </si>
  <si>
    <t>Kangaroo Monthly Courier Measurement Report (MCMR)</t>
  </si>
  <si>
    <t>SMSA Monthly Courier Measurement Report (MCMR)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</si>
</sst>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AED]\ #,##0.00"/>
  </numFmts>
  <fonts count="48" x14ac:knownFonts="1"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name val="Calibri"/>
      <family val="2"/>
    </font>
    <font>
      <b/>
      <sz val="12"/>
      <color rgb="FFFFFFFF"/>
      <name val="Calibri"/>
      <family val="2"/>
    </font>
    <font>
      <b/>
      <sz val="26"/>
      <color rgb="FFC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9"/>
      <color theme="1"/>
      <name val="Calibri"/>
      <family val="2"/>
    </font>
    <font>
      <b/>
      <sz val="9"/>
      <color rgb="FFFFFFFF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rgb="FF00B050"/>
      <name val="Calibri"/>
      <family val="2"/>
      <scheme val="minor"/>
    </font>
    <font>
      <b/>
      <sz val="18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6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148">
    <xf numFmtId="0" fontId="0" fillId="0" borderId="0" xfId="0"/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vertical="top"/>
    </xf>
    <xf numFmtId="0" fontId="19" fillId="0" borderId="0" xfId="0" applyFont="1"/>
    <xf numFmtId="0" fontId="16" fillId="0" borderId="0" xfId="0" applyFont="1" applyAlignment="1">
      <alignment horizontal="center" vertical="center"/>
    </xf>
    <xf numFmtId="0" fontId="13" fillId="2" borderId="0" xfId="0" applyFont="1" applyFill="1"/>
    <xf numFmtId="0" fontId="13" fillId="4" borderId="0" xfId="0" applyFont="1" applyFill="1"/>
    <xf numFmtId="164" fontId="11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1" fillId="8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9" fontId="14" fillId="2" borderId="1" xfId="11" applyFont="1" applyFill="1" applyBorder="1" applyAlignment="1">
      <alignment horizontal="center" vertical="center"/>
    </xf>
    <xf numFmtId="9" fontId="14" fillId="3" borderId="1" xfId="11" applyFont="1" applyFill="1" applyBorder="1" applyAlignment="1">
      <alignment horizontal="center" vertical="center"/>
    </xf>
    <xf numFmtId="1" fontId="26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9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2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0" xfId="0" applyFont="1"/>
    <xf numFmtId="0" fontId="1" fillId="4" borderId="1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 vertical="center" wrapText="1"/>
    </xf>
    <xf numFmtId="0" fontId="24" fillId="13" borderId="1" xfId="0" applyFont="1" applyFill="1" applyBorder="1" applyAlignment="1">
      <alignment horizontal="center" vertical="center" wrapText="1"/>
    </xf>
    <xf numFmtId="0" fontId="25" fillId="13" borderId="1" xfId="0" applyFont="1" applyFill="1" applyBorder="1" applyAlignment="1">
      <alignment horizontal="center" vertical="center" wrapText="1"/>
    </xf>
    <xf numFmtId="0" fontId="35" fillId="13" borderId="1" xfId="0" applyFont="1" applyFill="1" applyBorder="1" applyAlignment="1">
      <alignment horizontal="center" vertical="center"/>
    </xf>
    <xf numFmtId="0" fontId="37" fillId="13" borderId="1" xfId="0" applyFont="1" applyFill="1" applyBorder="1" applyAlignment="1">
      <alignment horizontal="center" vertical="center" wrapText="1"/>
    </xf>
    <xf numFmtId="43" fontId="35" fillId="13" borderId="1" xfId="1" applyFont="1" applyFill="1" applyBorder="1" applyAlignment="1">
      <alignment horizontal="right" vertical="center"/>
    </xf>
    <xf numFmtId="43" fontId="36" fillId="13" borderId="1" xfId="1" applyFont="1" applyFill="1" applyBorder="1" applyAlignment="1">
      <alignment horizontal="right" vertical="center"/>
    </xf>
    <xf numFmtId="9" fontId="13" fillId="4" borderId="1" xfId="10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 wrapText="1"/>
    </xf>
    <xf numFmtId="164" fontId="13" fillId="4" borderId="1" xfId="1" applyNumberFormat="1" applyFont="1" applyFill="1" applyBorder="1" applyAlignment="1">
      <alignment horizontal="center" vertical="center"/>
    </xf>
    <xf numFmtId="10" fontId="13" fillId="4" borderId="1" xfId="10" applyNumberFormat="1" applyFont="1" applyFill="1" applyBorder="1" applyAlignment="1">
      <alignment horizontal="center" vertical="center"/>
    </xf>
    <xf numFmtId="165" fontId="13" fillId="4" borderId="1" xfId="10" applyNumberFormat="1" applyFont="1" applyFill="1" applyBorder="1" applyAlignment="1">
      <alignment horizontal="center" vertical="center"/>
    </xf>
    <xf numFmtId="43" fontId="13" fillId="4" borderId="1" xfId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1" fontId="13" fillId="4" borderId="1" xfId="3" applyNumberFormat="1" applyFont="1" applyFill="1" applyBorder="1" applyAlignment="1">
      <alignment horizontal="center" vertical="center"/>
    </xf>
    <xf numFmtId="0" fontId="31" fillId="0" borderId="0" xfId="0" applyFont="1"/>
    <xf numFmtId="0" fontId="13" fillId="4" borderId="1" xfId="0" applyFont="1" applyFill="1" applyBorder="1" applyAlignment="1">
      <alignment horizontal="center" vertical="center"/>
    </xf>
    <xf numFmtId="0" fontId="41" fillId="4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wrapText="1"/>
    </xf>
    <xf numFmtId="0" fontId="43" fillId="11" borderId="0" xfId="0" applyFont="1" applyFill="1" applyAlignment="1">
      <alignment horizontal="center" vertical="center"/>
    </xf>
    <xf numFmtId="1" fontId="42" fillId="4" borderId="1" xfId="3" applyNumberFormat="1" applyFont="1" applyFill="1" applyBorder="1" applyAlignment="1">
      <alignment horizontal="center" vertical="center"/>
    </xf>
    <xf numFmtId="0" fontId="42" fillId="4" borderId="1" xfId="3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0" fontId="43" fillId="10" borderId="0" xfId="0" applyFont="1" applyFill="1" applyAlignment="1">
      <alignment horizontal="center" vertical="center"/>
    </xf>
    <xf numFmtId="0" fontId="43" fillId="12" borderId="0" xfId="0" applyFont="1" applyFill="1" applyAlignment="1">
      <alignment horizontal="center" vertical="center"/>
    </xf>
    <xf numFmtId="0" fontId="43" fillId="2" borderId="0" xfId="0" applyFont="1" applyFill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13" fillId="4" borderId="1" xfId="3" applyFont="1" applyFill="1" applyBorder="1" applyAlignment="1">
      <alignment horizontal="center" vertical="center"/>
    </xf>
    <xf numFmtId="9" fontId="13" fillId="0" borderId="1" xfId="12" applyFont="1" applyFill="1" applyBorder="1" applyAlignment="1">
      <alignment horizontal="center" vertical="center"/>
    </xf>
    <xf numFmtId="9" fontId="13" fillId="4" borderId="1" xfId="12" applyFont="1" applyFill="1" applyBorder="1" applyAlignment="1">
      <alignment horizontal="center" vertical="center"/>
    </xf>
    <xf numFmtId="9" fontId="13" fillId="0" borderId="1" xfId="10" applyFont="1" applyFill="1" applyBorder="1" applyAlignment="1">
      <alignment horizontal="center" vertical="center"/>
    </xf>
    <xf numFmtId="0" fontId="13" fillId="0" borderId="1" xfId="14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46" fillId="0" borderId="1" xfId="3" applyFont="1" applyBorder="1" applyAlignment="1">
      <alignment horizontal="center" vertical="center" wrapText="1"/>
    </xf>
    <xf numFmtId="0" fontId="46" fillId="4" borderId="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/>
    </xf>
    <xf numFmtId="0" fontId="41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34" fillId="13" borderId="2" xfId="0" applyFont="1" applyFill="1" applyBorder="1" applyAlignment="1">
      <alignment horizontal="center" vertical="center"/>
    </xf>
    <xf numFmtId="0" fontId="34" fillId="13" borderId="12" xfId="0" applyFont="1" applyFill="1" applyBorder="1" applyAlignment="1">
      <alignment horizontal="center" vertical="center"/>
    </xf>
    <xf numFmtId="0" fontId="44" fillId="10" borderId="3" xfId="0" applyFont="1" applyFill="1" applyBorder="1" applyAlignment="1">
      <alignment horizontal="center" vertical="center"/>
    </xf>
    <xf numFmtId="0" fontId="44" fillId="10" borderId="4" xfId="0" applyFont="1" applyFill="1" applyBorder="1" applyAlignment="1">
      <alignment horizontal="center" vertical="center"/>
    </xf>
    <xf numFmtId="0" fontId="44" fillId="10" borderId="10" xfId="0" applyFont="1" applyFill="1" applyBorder="1" applyAlignment="1">
      <alignment horizontal="center" vertical="center"/>
    </xf>
    <xf numFmtId="0" fontId="47" fillId="7" borderId="3" xfId="0" applyFont="1" applyFill="1" applyBorder="1" applyAlignment="1">
      <alignment horizontal="center" vertical="center"/>
    </xf>
    <xf numFmtId="0" fontId="47" fillId="7" borderId="4" xfId="0" applyFont="1" applyFill="1" applyBorder="1" applyAlignment="1">
      <alignment horizontal="center" vertical="center"/>
    </xf>
    <xf numFmtId="0" fontId="47" fillId="7" borderId="10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14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4" fillId="13" borderId="2" xfId="0" applyFont="1" applyFill="1" applyBorder="1" applyAlignment="1">
      <alignment horizontal="center" vertical="center" wrapText="1"/>
    </xf>
    <xf numFmtId="0" fontId="34" fillId="13" borderId="12" xfId="0" applyFont="1" applyFill="1" applyBorder="1" applyAlignment="1">
      <alignment horizontal="center" vertical="center" wrapText="1"/>
    </xf>
    <xf numFmtId="0" fontId="16" fillId="0" borderId="5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6" fillId="0" borderId="7" xfId="3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2" borderId="3" xfId="3" applyFont="1" applyFill="1" applyBorder="1" applyAlignment="1">
      <alignment horizontal="center" vertical="center"/>
    </xf>
    <xf numFmtId="0" fontId="16" fillId="2" borderId="4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3" borderId="3" xfId="3" applyFont="1" applyFill="1" applyBorder="1" applyAlignment="1">
      <alignment horizontal="center" vertical="center"/>
    </xf>
    <xf numFmtId="0" fontId="16" fillId="3" borderId="4" xfId="3" applyFont="1" applyFill="1" applyBorder="1" applyAlignment="1">
      <alignment horizontal="center" vertical="center"/>
    </xf>
    <xf numFmtId="0" fontId="16" fillId="3" borderId="10" xfId="3" applyFont="1" applyFill="1" applyBorder="1" applyAlignment="1">
      <alignment horizontal="center" vertical="center"/>
    </xf>
    <xf numFmtId="0" fontId="45" fillId="0" borderId="8" xfId="3" applyFont="1" applyBorder="1" applyAlignment="1">
      <alignment horizontal="center" vertical="center"/>
    </xf>
    <xf numFmtId="0" fontId="45" fillId="0" borderId="9" xfId="3" applyFont="1" applyBorder="1" applyAlignment="1">
      <alignment horizontal="center" vertical="center"/>
    </xf>
    <xf numFmtId="0" fontId="18" fillId="0" borderId="2" xfId="3" applyFont="1" applyBorder="1" applyAlignment="1">
      <alignment horizontal="center" vertical="center" textRotation="45"/>
    </xf>
    <xf numFmtId="0" fontId="18" fillId="0" borderId="11" xfId="3" applyFont="1" applyBorder="1" applyAlignment="1">
      <alignment horizontal="center" vertical="center" textRotation="45"/>
    </xf>
    <xf numFmtId="0" fontId="18" fillId="0" borderId="12" xfId="3" applyFont="1" applyBorder="1" applyAlignment="1">
      <alignment horizontal="center" vertical="center" textRotation="45"/>
    </xf>
    <xf numFmtId="0" fontId="14" fillId="3" borderId="2" xfId="3" applyFont="1" applyFill="1" applyBorder="1" applyAlignment="1">
      <alignment horizontal="center" vertical="center" textRotation="45"/>
    </xf>
    <xf numFmtId="0" fontId="14" fillId="3" borderId="11" xfId="3" applyFont="1" applyFill="1" applyBorder="1" applyAlignment="1">
      <alignment horizontal="center" vertical="center" textRotation="45"/>
    </xf>
    <xf numFmtId="0" fontId="14" fillId="3" borderId="12" xfId="3" applyFont="1" applyFill="1" applyBorder="1" applyAlignment="1">
      <alignment horizontal="center" vertical="center" textRotation="45"/>
    </xf>
    <xf numFmtId="0" fontId="14" fillId="2" borderId="1" xfId="3" applyFont="1" applyFill="1" applyBorder="1" applyAlignment="1">
      <alignment horizontal="center" vertical="center" wrapText="1"/>
    </xf>
  </cellXfs>
  <cellStyles count="26">
    <cellStyle name="Comma" xfId="1" builtinId="3"/>
    <cellStyle name="Comma 2" xfId="2" xr:uid="{00000000-0005-0000-0000-000001000000}"/>
    <cellStyle name="Normal" xfId="0" builtinId="0"/>
    <cellStyle name="Normal 11" xfId="25" xr:uid="{C90AEA13-ED95-4AD6-BAB0-43DA8554F0B2}"/>
    <cellStyle name="Normal 2" xfId="3" xr:uid="{00000000-0005-0000-0000-000003000000}"/>
    <cellStyle name="Normal 2 2" xfId="4" xr:uid="{00000000-0005-0000-0000-000004000000}"/>
    <cellStyle name="Normal 2 2 2" xfId="14" xr:uid="{00000000-0005-0000-0000-000005000000}"/>
    <cellStyle name="Normal 2 3" xfId="5" xr:uid="{00000000-0005-0000-0000-000006000000}"/>
    <cellStyle name="Normal 2 4" xfId="6" xr:uid="{00000000-0005-0000-0000-000007000000}"/>
    <cellStyle name="Normal 2 4 2" xfId="15" xr:uid="{00000000-0005-0000-0000-000008000000}"/>
    <cellStyle name="Normal 2 5" xfId="13" xr:uid="{00000000-0005-0000-0000-000009000000}"/>
    <cellStyle name="Normal 3" xfId="7" xr:uid="{00000000-0005-0000-0000-00000A000000}"/>
    <cellStyle name="Normal 3 2" xfId="8" xr:uid="{00000000-0005-0000-0000-00000B000000}"/>
    <cellStyle name="Normal 3 3" xfId="9" xr:uid="{00000000-0005-0000-0000-00000C000000}"/>
    <cellStyle name="Normal 3 3 2" xfId="17" xr:uid="{00000000-0005-0000-0000-00000D000000}"/>
    <cellStyle name="Normal 3 4" xfId="16" xr:uid="{00000000-0005-0000-0000-00000E000000}"/>
    <cellStyle name="Normal 4" xfId="19" xr:uid="{00000000-0005-0000-0000-00000F000000}"/>
    <cellStyle name="Normal 5" xfId="20" xr:uid="{00000000-0005-0000-0000-000010000000}"/>
    <cellStyle name="Normal 6" xfId="21" xr:uid="{00000000-0005-0000-0000-000011000000}"/>
    <cellStyle name="Normal 7" xfId="22" xr:uid="{00000000-0005-0000-0000-000012000000}"/>
    <cellStyle name="Normal 8" xfId="23" xr:uid="{00000000-0005-0000-0000-000013000000}"/>
    <cellStyle name="Normal 9" xfId="24" xr:uid="{00000000-0005-0000-0000-000014000000}"/>
    <cellStyle name="Percent" xfId="10" builtinId="5"/>
    <cellStyle name="Percent 2" xfId="11" xr:uid="{00000000-0005-0000-0000-000016000000}"/>
    <cellStyle name="Percent 2 2" xfId="18" xr:uid="{00000000-0005-0000-0000-000017000000}"/>
    <cellStyle name="Percent 3" xfId="12" xr:uid="{00000000-0005-0000-0000-000018000000}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709491</xdr:colOff>
      <xdr:row>0</xdr:row>
      <xdr:rowOff>244101</xdr:rowOff>
    </xdr:from>
    <xdr:to>
      <xdr:col>1</xdr:col>
      <xdr:colOff>1763485</xdr:colOff>
      <xdr:row>2</xdr:row>
      <xdr:rowOff>32657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8123D4-C6D2-A62F-D161-AAE3F0ABC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491" y="244101"/>
          <a:ext cx="2001051" cy="6376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121663</xdr:colOff>
      <xdr:row>0</xdr:row>
      <xdr:rowOff>135244</xdr:rowOff>
    </xdr:from>
    <xdr:to>
      <xdr:col>1</xdr:col>
      <xdr:colOff>2810187</xdr:colOff>
      <xdr:row>2</xdr:row>
      <xdr:rowOff>122546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1C68CA-8E44-4FB5-88C8-5FB49B0AF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63" y="135244"/>
          <a:ext cx="3660074" cy="8445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394605</xdr:colOff>
      <xdr:row>1</xdr:row>
      <xdr:rowOff>263072</xdr:rowOff>
    </xdr:from>
    <xdr:to>
      <xdr:col>2</xdr:col>
      <xdr:colOff>2136504</xdr:colOff>
      <xdr:row>2</xdr:row>
      <xdr:rowOff>721178</xdr:rowOff>
    </xdr:to>
    <xdr:pic>
      <xdr:nvPicPr>
        <xdr:cNvPr id="2" name="Picture 1" descr="official smsa logo en.png">
          <a:extLst>
            <a:ext uri="{FF2B5EF4-FFF2-40B4-BE49-F238E27FC236}">
              <a16:creationId xmlns:a16="http://schemas.microsoft.com/office/drawing/2014/main" id="{313AAEE0-2EA5-4D70-90EF-3C0916FCDC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r="7056" b="39815"/>
        <a:stretch/>
      </xdr:blipFill>
      <xdr:spPr bwMode="auto">
        <a:xfrm>
          <a:off x="394605" y="889001"/>
          <a:ext cx="2816863" cy="75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394605</xdr:colOff>
      <xdr:row>1</xdr:row>
      <xdr:rowOff>263072</xdr:rowOff>
    </xdr:from>
    <xdr:to>
      <xdr:col>2</xdr:col>
      <xdr:colOff>2136504</xdr:colOff>
      <xdr:row>2</xdr:row>
      <xdr:rowOff>721178</xdr:rowOff>
    </xdr:to>
    <xdr:pic>
      <xdr:nvPicPr>
        <xdr:cNvPr id="2" name="Picture 1" descr="official smsa logo en.png">
          <a:extLst>
            <a:ext uri="{FF2B5EF4-FFF2-40B4-BE49-F238E27FC236}">
              <a16:creationId xmlns:a16="http://schemas.microsoft.com/office/drawing/2014/main" id="{328D8E0D-6AAC-43E4-9070-287D71BE50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r="7056" b="39815"/>
        <a:stretch/>
      </xdr:blipFill>
      <xdr:spPr bwMode="auto">
        <a:xfrm>
          <a:off x="388255" y="879022"/>
          <a:ext cx="2808699" cy="7565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R128"/>
  <sheetViews>
    <sheetView tabSelected="1" topLeftCell="A4" zoomScale="70" zoomScaleNormal="70" workbookViewId="0">
      <selection activeCell="B5" sqref="B5:B6"/>
    </sheetView>
  </sheetViews>
  <sheetFormatPr defaultColWidth="9" defaultRowHeight="18" x14ac:dyDescent="0.3"/>
  <cols>
    <col min="1" max="1" width="12.3984375" style="13" bestFit="1" customWidth="1"/>
    <col min="2" max="2" width="36.5" style="1" customWidth="1"/>
    <col min="3" max="4" width="7.69921875" style="1" bestFit="1" customWidth="1"/>
    <col min="5" max="5" width="11.296875" style="1" bestFit="1" customWidth="1"/>
    <col min="6" max="6" width="14.59765625" style="1" bestFit="1" customWidth="1"/>
    <col min="7" max="7" width="15.09765625" style="1" bestFit="1" customWidth="1"/>
    <col min="8" max="8" width="18.5" style="13" bestFit="1" customWidth="1"/>
    <col min="9" max="9" width="16.69921875" style="1" bestFit="1" customWidth="1"/>
    <col min="10" max="10" width="11.59765625" style="2" bestFit="1" customWidth="1"/>
    <col min="11" max="11" width="30.59765625" style="1" bestFit="1" customWidth="1"/>
    <col min="12" max="12" width="21.5" style="1" bestFit="1" customWidth="1"/>
    <col min="13" max="13" width="41.19921875" style="1" bestFit="1" customWidth="1"/>
    <col min="14" max="14" width="3.19921875" style="1" customWidth="1"/>
    <col min="15" max="18" width="12.796875" style="4" customWidth="1"/>
    <col min="19" max="16384" width="9" style="1"/>
  </cols>
  <sheetData>
    <row r="1" spans="1:18" s="4" customFormat="1" ht="33.6" x14ac:dyDescent="0.3">
      <c r="A1" s="97"/>
      <c r="B1" s="98"/>
      <c r="C1" s="111" t="s">
        <v>189</v>
      </c>
      <c r="D1" s="112"/>
      <c r="E1" s="112"/>
      <c r="F1" s="112"/>
      <c r="G1" s="112"/>
      <c r="H1" s="112"/>
      <c r="I1" s="112"/>
      <c r="J1" s="112"/>
      <c r="K1" s="112"/>
      <c r="L1" s="112"/>
      <c r="M1" s="113"/>
      <c r="O1" s="120" t="s">
        <v>183</v>
      </c>
      <c r="P1" s="120"/>
      <c r="Q1" s="120"/>
      <c r="R1" s="120"/>
    </row>
    <row r="2" spans="1:18" ht="34.049999999999997" customHeight="1" x14ac:dyDescent="0.3">
      <c r="A2" s="99"/>
      <c r="B2" s="100"/>
      <c r="C2" s="114"/>
      <c r="D2" s="115"/>
      <c r="E2" s="52" t="s">
        <v>2</v>
      </c>
      <c r="F2" s="52" t="s">
        <v>31</v>
      </c>
      <c r="G2" s="52" t="s">
        <v>28</v>
      </c>
      <c r="H2" s="52" t="s">
        <v>187</v>
      </c>
      <c r="I2" s="52" t="s">
        <v>29</v>
      </c>
      <c r="J2" s="114"/>
      <c r="K2" s="118"/>
      <c r="L2" s="118"/>
      <c r="M2" s="115"/>
      <c r="O2" s="125" t="s">
        <v>88</v>
      </c>
      <c r="P2" s="125"/>
      <c r="Q2" s="125"/>
      <c r="R2" s="125"/>
    </row>
    <row r="3" spans="1:18" ht="27.75" customHeight="1" x14ac:dyDescent="0.3">
      <c r="A3" s="101"/>
      <c r="B3" s="102"/>
      <c r="C3" s="116"/>
      <c r="D3" s="117"/>
      <c r="E3" s="24" t="s">
        <v>194</v>
      </c>
      <c r="F3" s="23">
        <v>2025</v>
      </c>
      <c r="G3" s="23" t="s">
        <v>147</v>
      </c>
      <c r="H3" s="23" t="s">
        <v>197</v>
      </c>
      <c r="I3" s="23" t="s">
        <v>89</v>
      </c>
      <c r="J3" s="116"/>
      <c r="K3" s="119"/>
      <c r="L3" s="119"/>
      <c r="M3" s="117"/>
      <c r="O3" s="124" t="s">
        <v>39</v>
      </c>
      <c r="P3" s="124"/>
      <c r="Q3" s="124"/>
      <c r="R3" s="124"/>
    </row>
    <row r="4" spans="1:18" ht="33" customHeight="1" x14ac:dyDescent="0.3">
      <c r="A4" s="108" t="s">
        <v>32</v>
      </c>
      <c r="B4" s="109"/>
      <c r="C4" s="109"/>
      <c r="D4" s="109"/>
      <c r="E4" s="109"/>
      <c r="F4" s="110"/>
      <c r="G4" s="105" t="s">
        <v>33</v>
      </c>
      <c r="H4" s="106"/>
      <c r="I4" s="106"/>
      <c r="J4" s="106"/>
      <c r="K4" s="106"/>
      <c r="L4" s="106"/>
      <c r="M4" s="107"/>
      <c r="O4" s="96" t="s">
        <v>127</v>
      </c>
      <c r="P4" s="96"/>
      <c r="Q4" s="96"/>
      <c r="R4" s="96"/>
    </row>
    <row r="5" spans="1:18" s="3" customFormat="1" ht="79.5" customHeight="1" x14ac:dyDescent="0.3">
      <c r="A5" s="127" t="s">
        <v>128</v>
      </c>
      <c r="B5" s="103" t="s">
        <v>0</v>
      </c>
      <c r="C5" s="52" t="s">
        <v>68</v>
      </c>
      <c r="D5" s="52" t="s">
        <v>69</v>
      </c>
      <c r="E5" s="52" t="s">
        <v>70</v>
      </c>
      <c r="F5" s="25" t="s">
        <v>66</v>
      </c>
      <c r="G5" s="52" t="s">
        <v>1</v>
      </c>
      <c r="H5" s="52" t="s">
        <v>67</v>
      </c>
      <c r="I5" s="52" t="s">
        <v>71</v>
      </c>
      <c r="J5" s="52" t="s">
        <v>30</v>
      </c>
      <c r="K5" s="52" t="s">
        <v>37</v>
      </c>
      <c r="L5" s="53" t="s">
        <v>38</v>
      </c>
      <c r="M5" s="103" t="s">
        <v>90</v>
      </c>
      <c r="O5" s="26"/>
      <c r="P5" s="26"/>
      <c r="Q5" s="26"/>
      <c r="R5" s="26"/>
    </row>
    <row r="6" spans="1:18" s="5" customFormat="1" ht="18.75" customHeight="1" x14ac:dyDescent="0.3">
      <c r="A6" s="128"/>
      <c r="B6" s="104"/>
      <c r="C6" s="54" t="s">
        <v>34</v>
      </c>
      <c r="D6" s="54" t="s">
        <v>35</v>
      </c>
      <c r="E6" s="54" t="s">
        <v>42</v>
      </c>
      <c r="F6" s="54" t="s">
        <v>47</v>
      </c>
      <c r="G6" s="54" t="s">
        <v>36</v>
      </c>
      <c r="H6" s="54" t="s">
        <v>48</v>
      </c>
      <c r="I6" s="54" t="s">
        <v>49</v>
      </c>
      <c r="J6" s="54" t="s">
        <v>50</v>
      </c>
      <c r="K6" s="54" t="s">
        <v>65</v>
      </c>
      <c r="L6" s="54" t="s">
        <v>51</v>
      </c>
      <c r="M6" s="104"/>
      <c r="O6" s="35"/>
      <c r="P6" s="35"/>
      <c r="Q6" s="35"/>
      <c r="R6" s="35"/>
    </row>
    <row r="7" spans="1:18" ht="15.6" x14ac:dyDescent="0.3">
      <c r="A7" s="60">
        <v>81066</v>
      </c>
      <c r="B7" s="94" t="s">
        <v>121</v>
      </c>
      <c r="C7" s="60"/>
      <c r="D7" s="60"/>
      <c r="E7" s="60"/>
      <c r="F7" s="60"/>
      <c r="G7" s="59">
        <f>VLOOKUP(A7,'SMSA MCMR '!$B:$W,22,0)</f>
        <v>1.0000000000000004</v>
      </c>
      <c r="H7" s="61">
        <f t="shared" ref="H7:H60" si="0">SUM(D7:E7)</f>
        <v>0</v>
      </c>
      <c r="I7" s="62">
        <f t="shared" ref="I7:I60" si="1">IFERROR(D7/C7,0)</f>
        <v>0</v>
      </c>
      <c r="J7" s="63">
        <f>IF(I7&gt;=95%,0.9,IF(I7&gt;=90%,0.75,IF(I7&gt;=85%,0.55,IF(I7&gt;=70%,0.35,0))))</f>
        <v>0</v>
      </c>
      <c r="K7" s="64">
        <f>(H7*J7)+(F7*0.75)</f>
        <v>0</v>
      </c>
      <c r="L7" s="64">
        <f>K7+(250*G7)</f>
        <v>250.00000000000011</v>
      </c>
      <c r="M7" s="65"/>
      <c r="O7" s="1"/>
      <c r="P7" s="1"/>
      <c r="Q7" s="1"/>
      <c r="R7" s="1"/>
    </row>
    <row r="8" spans="1:18" ht="15.6" x14ac:dyDescent="0.3">
      <c r="A8" s="60">
        <v>81093</v>
      </c>
      <c r="B8" s="94" t="s">
        <v>43</v>
      </c>
      <c r="C8" s="60"/>
      <c r="D8" s="60"/>
      <c r="E8" s="60"/>
      <c r="F8" s="60"/>
      <c r="G8" s="59">
        <f>VLOOKUP(A8,'SMSA MCMR '!$B:$W,22,0)</f>
        <v>1.0000000000000004</v>
      </c>
      <c r="H8" s="61">
        <f t="shared" si="0"/>
        <v>0</v>
      </c>
      <c r="I8" s="62">
        <f t="shared" si="1"/>
        <v>0</v>
      </c>
      <c r="J8" s="63">
        <f t="shared" ref="J8:J60" si="2">IF(I8&gt;=95%,0.9,IF(I8&gt;=90%,0.75,IF(I8&gt;=85%,0.55,IF(I8&gt;=70%,0.35,0))))</f>
        <v>0</v>
      </c>
      <c r="K8" s="64">
        <f t="shared" ref="K8:K60" si="3">(H8*J8)+(F8*0.75)</f>
        <v>0</v>
      </c>
      <c r="L8" s="64">
        <f t="shared" ref="L8:L60" si="4">K8+(250*G8)</f>
        <v>250.00000000000011</v>
      </c>
      <c r="M8" s="65"/>
      <c r="O8" s="1"/>
      <c r="P8" s="1"/>
      <c r="Q8" s="1"/>
      <c r="R8" s="1"/>
    </row>
    <row r="9" spans="1:18" ht="15.6" x14ac:dyDescent="0.3">
      <c r="A9" s="60">
        <v>81115</v>
      </c>
      <c r="B9" s="94" t="s">
        <v>152</v>
      </c>
      <c r="C9" s="60"/>
      <c r="D9" s="60"/>
      <c r="E9" s="60"/>
      <c r="F9" s="60"/>
      <c r="G9" s="59">
        <f>VLOOKUP(A9,'SMSA MCMR '!$B:$W,22,0)</f>
        <v>1.0000000000000004</v>
      </c>
      <c r="H9" s="61">
        <f t="shared" si="0"/>
        <v>0</v>
      </c>
      <c r="I9" s="62">
        <f t="shared" si="1"/>
        <v>0</v>
      </c>
      <c r="J9" s="63">
        <f t="shared" si="2"/>
        <v>0</v>
      </c>
      <c r="K9" s="64">
        <f t="shared" si="3"/>
        <v>0</v>
      </c>
      <c r="L9" s="64">
        <f t="shared" si="4"/>
        <v>250.00000000000011</v>
      </c>
      <c r="M9" s="65"/>
      <c r="O9" s="1"/>
      <c r="P9" s="1"/>
      <c r="Q9" s="1"/>
      <c r="R9" s="1"/>
    </row>
    <row r="10" spans="1:18" ht="15.6" x14ac:dyDescent="0.3">
      <c r="A10" s="60">
        <v>81126</v>
      </c>
      <c r="B10" s="94" t="s">
        <v>75</v>
      </c>
      <c r="C10" s="60"/>
      <c r="D10" s="60"/>
      <c r="E10" s="60"/>
      <c r="F10" s="60"/>
      <c r="G10" s="59">
        <f>VLOOKUP(A10,'SMSA MCMR '!$B:$W,22,0)</f>
        <v>1.0000000000000004</v>
      </c>
      <c r="H10" s="61">
        <f t="shared" si="0"/>
        <v>0</v>
      </c>
      <c r="I10" s="62">
        <f t="shared" si="1"/>
        <v>0</v>
      </c>
      <c r="J10" s="63">
        <f t="shared" si="2"/>
        <v>0</v>
      </c>
      <c r="K10" s="64">
        <f t="shared" si="3"/>
        <v>0</v>
      </c>
      <c r="L10" s="64">
        <f t="shared" si="4"/>
        <v>250.00000000000011</v>
      </c>
      <c r="M10" s="65"/>
      <c r="O10" s="1"/>
      <c r="P10" s="1"/>
      <c r="Q10" s="1"/>
      <c r="R10" s="1"/>
    </row>
    <row r="11" spans="1:18" ht="15.6" x14ac:dyDescent="0.3">
      <c r="A11" s="60">
        <v>81142</v>
      </c>
      <c r="B11" s="94" t="s">
        <v>137</v>
      </c>
      <c r="C11" s="60"/>
      <c r="D11" s="60"/>
      <c r="E11" s="60"/>
      <c r="F11" s="60"/>
      <c r="G11" s="59">
        <f>VLOOKUP(A11,'SMSA MCMR '!$B:$W,22,0)</f>
        <v>1.0000000000000004</v>
      </c>
      <c r="H11" s="61">
        <f t="shared" si="0"/>
        <v>0</v>
      </c>
      <c r="I11" s="62">
        <f t="shared" si="1"/>
        <v>0</v>
      </c>
      <c r="J11" s="63">
        <f t="shared" si="2"/>
        <v>0</v>
      </c>
      <c r="K11" s="64">
        <f t="shared" si="3"/>
        <v>0</v>
      </c>
      <c r="L11" s="64">
        <f t="shared" si="4"/>
        <v>250.00000000000011</v>
      </c>
      <c r="M11" s="65"/>
      <c r="O11" s="1"/>
      <c r="P11" s="1"/>
      <c r="Q11" s="1"/>
      <c r="R11" s="1"/>
    </row>
    <row r="12" spans="1:18" ht="15.75" customHeight="1" x14ac:dyDescent="0.3">
      <c r="A12" s="60">
        <v>81145</v>
      </c>
      <c r="B12" s="94" t="s">
        <v>125</v>
      </c>
      <c r="C12" s="60"/>
      <c r="D12" s="60"/>
      <c r="E12" s="60"/>
      <c r="F12" s="60"/>
      <c r="G12" s="59">
        <f>VLOOKUP(A12,'SMSA MCMR '!$B:$W,22,0)</f>
        <v>1.0000000000000004</v>
      </c>
      <c r="H12" s="61">
        <f t="shared" si="0"/>
        <v>0</v>
      </c>
      <c r="I12" s="62">
        <f t="shared" si="1"/>
        <v>0</v>
      </c>
      <c r="J12" s="63">
        <f t="shared" si="2"/>
        <v>0</v>
      </c>
      <c r="K12" s="64">
        <f t="shared" si="3"/>
        <v>0</v>
      </c>
      <c r="L12" s="64">
        <f t="shared" si="4"/>
        <v>250.00000000000011</v>
      </c>
      <c r="M12" s="65"/>
      <c r="O12" s="1"/>
      <c r="P12" s="1"/>
      <c r="Q12" s="1"/>
      <c r="R12" s="1"/>
    </row>
    <row r="13" spans="1:18" ht="15.6" x14ac:dyDescent="0.3">
      <c r="A13" s="60">
        <v>81146</v>
      </c>
      <c r="B13" s="94" t="s">
        <v>95</v>
      </c>
      <c r="C13" s="60"/>
      <c r="D13" s="60"/>
      <c r="E13" s="60"/>
      <c r="F13" s="60"/>
      <c r="G13" s="59">
        <f>VLOOKUP(A13,'SMSA MCMR '!$B:$W,22,0)</f>
        <v>1.0000000000000004</v>
      </c>
      <c r="H13" s="61">
        <f t="shared" si="0"/>
        <v>0</v>
      </c>
      <c r="I13" s="62">
        <f t="shared" si="1"/>
        <v>0</v>
      </c>
      <c r="J13" s="63">
        <f t="shared" si="2"/>
        <v>0</v>
      </c>
      <c r="K13" s="64">
        <f t="shared" si="3"/>
        <v>0</v>
      </c>
      <c r="L13" s="64">
        <f t="shared" si="4"/>
        <v>250.00000000000011</v>
      </c>
      <c r="M13" s="65"/>
      <c r="O13" s="1"/>
      <c r="P13" s="1"/>
      <c r="Q13" s="1"/>
      <c r="R13" s="1"/>
    </row>
    <row r="14" spans="1:18" ht="15.6" x14ac:dyDescent="0.3">
      <c r="A14" s="60">
        <v>81150</v>
      </c>
      <c r="B14" s="94" t="s">
        <v>142</v>
      </c>
      <c r="C14" s="60"/>
      <c r="D14" s="60"/>
      <c r="E14" s="60"/>
      <c r="F14" s="60"/>
      <c r="G14" s="59">
        <f>VLOOKUP(A14,'SMSA MCMR '!$B:$W,22,0)</f>
        <v>1.0000000000000004</v>
      </c>
      <c r="H14" s="61">
        <f t="shared" si="0"/>
        <v>0</v>
      </c>
      <c r="I14" s="62">
        <f t="shared" si="1"/>
        <v>0</v>
      </c>
      <c r="J14" s="63">
        <f t="shared" si="2"/>
        <v>0</v>
      </c>
      <c r="K14" s="64">
        <f t="shared" si="3"/>
        <v>0</v>
      </c>
      <c r="L14" s="64">
        <f t="shared" si="4"/>
        <v>250.00000000000011</v>
      </c>
      <c r="M14" s="65"/>
      <c r="O14" s="1"/>
      <c r="P14" s="1"/>
      <c r="Q14" s="1"/>
      <c r="R14" s="1"/>
    </row>
    <row r="15" spans="1:18" ht="15.6" x14ac:dyDescent="0.3">
      <c r="A15" s="60">
        <v>81152</v>
      </c>
      <c r="B15" s="94" t="s">
        <v>153</v>
      </c>
      <c r="C15" s="60"/>
      <c r="D15" s="60"/>
      <c r="E15" s="60"/>
      <c r="F15" s="60"/>
      <c r="G15" s="59">
        <f>VLOOKUP(A15,'SMSA MCMR '!$B:$W,22,0)</f>
        <v>1.0000000000000004</v>
      </c>
      <c r="H15" s="61">
        <f t="shared" si="0"/>
        <v>0</v>
      </c>
      <c r="I15" s="62">
        <f t="shared" si="1"/>
        <v>0</v>
      </c>
      <c r="J15" s="63">
        <f t="shared" si="2"/>
        <v>0</v>
      </c>
      <c r="K15" s="64">
        <f t="shared" si="3"/>
        <v>0</v>
      </c>
      <c r="L15" s="64">
        <f t="shared" si="4"/>
        <v>250.00000000000011</v>
      </c>
      <c r="M15" s="65"/>
      <c r="O15" s="1"/>
      <c r="P15" s="1"/>
      <c r="Q15" s="1"/>
      <c r="R15" s="1"/>
    </row>
    <row r="16" spans="1:18" ht="15.6" x14ac:dyDescent="0.3">
      <c r="A16" s="60">
        <v>81166</v>
      </c>
      <c r="B16" s="94" t="s">
        <v>44</v>
      </c>
      <c r="C16" s="60"/>
      <c r="D16" s="60"/>
      <c r="E16" s="60"/>
      <c r="F16" s="60"/>
      <c r="G16" s="59">
        <f>VLOOKUP(A16,'SMSA MCMR '!$B:$W,22,0)</f>
        <v>1.0000000000000004</v>
      </c>
      <c r="H16" s="61">
        <f t="shared" si="0"/>
        <v>0</v>
      </c>
      <c r="I16" s="62">
        <f t="shared" si="1"/>
        <v>0</v>
      </c>
      <c r="J16" s="63">
        <f t="shared" si="2"/>
        <v>0</v>
      </c>
      <c r="K16" s="64">
        <f t="shared" si="3"/>
        <v>0</v>
      </c>
      <c r="L16" s="64">
        <f t="shared" si="4"/>
        <v>250.00000000000011</v>
      </c>
      <c r="M16" s="65"/>
      <c r="O16" s="1"/>
      <c r="P16" s="1"/>
      <c r="Q16" s="1"/>
      <c r="R16" s="1"/>
    </row>
    <row r="17" spans="1:18" ht="15.6" x14ac:dyDescent="0.3">
      <c r="A17" s="60">
        <v>81167</v>
      </c>
      <c r="B17" s="94" t="s">
        <v>73</v>
      </c>
      <c r="C17" s="60"/>
      <c r="D17" s="60"/>
      <c r="E17" s="60"/>
      <c r="F17" s="60"/>
      <c r="G17" s="59">
        <f>VLOOKUP(A17,'SMSA MCMR '!$B:$W,22,0)</f>
        <v>1.0000000000000004</v>
      </c>
      <c r="H17" s="61">
        <f t="shared" si="0"/>
        <v>0</v>
      </c>
      <c r="I17" s="62">
        <f t="shared" si="1"/>
        <v>0</v>
      </c>
      <c r="J17" s="63">
        <f t="shared" si="2"/>
        <v>0</v>
      </c>
      <c r="K17" s="64">
        <f t="shared" si="3"/>
        <v>0</v>
      </c>
      <c r="L17" s="64">
        <f t="shared" si="4"/>
        <v>250.00000000000011</v>
      </c>
      <c r="M17" s="65"/>
      <c r="O17" s="1"/>
      <c r="P17" s="1"/>
      <c r="Q17" s="1"/>
      <c r="R17" s="1"/>
    </row>
    <row r="18" spans="1:18" ht="18" customHeight="1" x14ac:dyDescent="0.3">
      <c r="A18" s="60">
        <v>81170</v>
      </c>
      <c r="B18" s="94" t="s">
        <v>101</v>
      </c>
      <c r="C18" s="60"/>
      <c r="D18" s="60"/>
      <c r="E18" s="60"/>
      <c r="F18" s="60"/>
      <c r="G18" s="59">
        <f>VLOOKUP(A18,'SMSA MCMR '!$B:$W,22,0)</f>
        <v>1.0000000000000004</v>
      </c>
      <c r="H18" s="61">
        <f t="shared" si="0"/>
        <v>0</v>
      </c>
      <c r="I18" s="62">
        <f t="shared" si="1"/>
        <v>0</v>
      </c>
      <c r="J18" s="63">
        <f t="shared" si="2"/>
        <v>0</v>
      </c>
      <c r="K18" s="64">
        <f t="shared" si="3"/>
        <v>0</v>
      </c>
      <c r="L18" s="64">
        <f t="shared" si="4"/>
        <v>250.00000000000011</v>
      </c>
      <c r="M18" s="65"/>
      <c r="O18" s="1"/>
      <c r="P18" s="1"/>
      <c r="Q18" s="1"/>
      <c r="R18" s="1"/>
    </row>
    <row r="19" spans="1:18" ht="15.6" x14ac:dyDescent="0.3">
      <c r="A19" s="60">
        <v>81178</v>
      </c>
      <c r="B19" s="94" t="s">
        <v>106</v>
      </c>
      <c r="C19" s="60"/>
      <c r="D19" s="60"/>
      <c r="E19" s="60"/>
      <c r="F19" s="60"/>
      <c r="G19" s="59">
        <f>VLOOKUP(A19,'SMSA MCMR '!$B:$W,22,0)</f>
        <v>1.0000000000000004</v>
      </c>
      <c r="H19" s="61">
        <f t="shared" si="0"/>
        <v>0</v>
      </c>
      <c r="I19" s="62">
        <f t="shared" si="1"/>
        <v>0</v>
      </c>
      <c r="J19" s="63">
        <f t="shared" si="2"/>
        <v>0</v>
      </c>
      <c r="K19" s="64">
        <f t="shared" si="3"/>
        <v>0</v>
      </c>
      <c r="L19" s="64">
        <f t="shared" si="4"/>
        <v>250.00000000000011</v>
      </c>
      <c r="M19" s="65"/>
      <c r="O19" s="1"/>
      <c r="P19" s="1"/>
      <c r="Q19" s="1"/>
      <c r="R19" s="1"/>
    </row>
    <row r="20" spans="1:18" ht="15.6" x14ac:dyDescent="0.3">
      <c r="A20" s="60">
        <v>81186</v>
      </c>
      <c r="B20" s="94" t="s">
        <v>118</v>
      </c>
      <c r="C20" s="60"/>
      <c r="D20" s="60"/>
      <c r="E20" s="60"/>
      <c r="F20" s="60"/>
      <c r="G20" s="59">
        <f>VLOOKUP(A20,'SMSA MCMR '!$B:$W,22,0)</f>
        <v>1.0000000000000004</v>
      </c>
      <c r="H20" s="61">
        <f t="shared" si="0"/>
        <v>0</v>
      </c>
      <c r="I20" s="62">
        <f t="shared" si="1"/>
        <v>0</v>
      </c>
      <c r="J20" s="63">
        <f t="shared" si="2"/>
        <v>0</v>
      </c>
      <c r="K20" s="64">
        <f t="shared" si="3"/>
        <v>0</v>
      </c>
      <c r="L20" s="64">
        <f t="shared" si="4"/>
        <v>250.00000000000011</v>
      </c>
      <c r="M20" s="65"/>
      <c r="O20" s="1"/>
      <c r="P20" s="1"/>
      <c r="Q20" s="1"/>
      <c r="R20" s="1"/>
    </row>
    <row r="21" spans="1:18" ht="15.6" x14ac:dyDescent="0.3">
      <c r="A21" s="60">
        <v>81187</v>
      </c>
      <c r="B21" s="94" t="s">
        <v>45</v>
      </c>
      <c r="C21" s="60"/>
      <c r="D21" s="60"/>
      <c r="E21" s="60"/>
      <c r="F21" s="60"/>
      <c r="G21" s="59">
        <f>VLOOKUP(A21,'SMSA MCMR '!$B:$W,22,0)</f>
        <v>1.0000000000000004</v>
      </c>
      <c r="H21" s="61">
        <f t="shared" si="0"/>
        <v>0</v>
      </c>
      <c r="I21" s="62">
        <f t="shared" si="1"/>
        <v>0</v>
      </c>
      <c r="J21" s="63">
        <f t="shared" si="2"/>
        <v>0</v>
      </c>
      <c r="K21" s="64">
        <f t="shared" si="3"/>
        <v>0</v>
      </c>
      <c r="L21" s="64">
        <f t="shared" si="4"/>
        <v>250.00000000000011</v>
      </c>
      <c r="M21" s="65"/>
      <c r="O21" s="1"/>
      <c r="P21" s="1"/>
      <c r="Q21" s="1"/>
      <c r="R21" s="1"/>
    </row>
    <row r="22" spans="1:18" ht="15.6" x14ac:dyDescent="0.3">
      <c r="A22" s="60">
        <v>81192</v>
      </c>
      <c r="B22" s="94" t="s">
        <v>138</v>
      </c>
      <c r="C22" s="60"/>
      <c r="D22" s="60"/>
      <c r="E22" s="60"/>
      <c r="F22" s="60"/>
      <c r="G22" s="59">
        <f>VLOOKUP(A22,'SMSA MCMR '!$B:$W,22,0)</f>
        <v>1.0000000000000004</v>
      </c>
      <c r="H22" s="61">
        <f t="shared" si="0"/>
        <v>0</v>
      </c>
      <c r="I22" s="62">
        <f t="shared" si="1"/>
        <v>0</v>
      </c>
      <c r="J22" s="63">
        <f t="shared" si="2"/>
        <v>0</v>
      </c>
      <c r="K22" s="64">
        <f t="shared" si="3"/>
        <v>0</v>
      </c>
      <c r="L22" s="64">
        <f t="shared" si="4"/>
        <v>250.00000000000011</v>
      </c>
      <c r="M22" s="65"/>
      <c r="O22" s="1"/>
      <c r="P22" s="1"/>
      <c r="Q22" s="1"/>
      <c r="R22" s="1"/>
    </row>
    <row r="23" spans="1:18" ht="15.6" x14ac:dyDescent="0.3">
      <c r="A23" s="60">
        <v>81195</v>
      </c>
      <c r="B23" s="94" t="s">
        <v>46</v>
      </c>
      <c r="C23" s="60"/>
      <c r="D23" s="60"/>
      <c r="E23" s="60"/>
      <c r="F23" s="60"/>
      <c r="G23" s="59">
        <f>VLOOKUP(A23,'SMSA MCMR '!$B:$W,22,0)</f>
        <v>1.0000000000000004</v>
      </c>
      <c r="H23" s="61">
        <f t="shared" si="0"/>
        <v>0</v>
      </c>
      <c r="I23" s="62">
        <f t="shared" si="1"/>
        <v>0</v>
      </c>
      <c r="J23" s="63">
        <f t="shared" si="2"/>
        <v>0</v>
      </c>
      <c r="K23" s="64">
        <f t="shared" si="3"/>
        <v>0</v>
      </c>
      <c r="L23" s="64">
        <f t="shared" si="4"/>
        <v>250.00000000000011</v>
      </c>
      <c r="M23" s="65"/>
      <c r="O23" s="1"/>
      <c r="P23" s="1"/>
      <c r="Q23" s="1"/>
      <c r="R23" s="1"/>
    </row>
    <row r="24" spans="1:18" ht="15.6" x14ac:dyDescent="0.3">
      <c r="A24" s="60">
        <v>81199</v>
      </c>
      <c r="B24" s="94" t="s">
        <v>103</v>
      </c>
      <c r="C24" s="60"/>
      <c r="D24" s="60"/>
      <c r="E24" s="60"/>
      <c r="F24" s="60"/>
      <c r="G24" s="59">
        <f>VLOOKUP(A24,'SMSA MCMR '!$B:$W,22,0)</f>
        <v>1.0000000000000004</v>
      </c>
      <c r="H24" s="61">
        <f t="shared" si="0"/>
        <v>0</v>
      </c>
      <c r="I24" s="62">
        <f t="shared" si="1"/>
        <v>0</v>
      </c>
      <c r="J24" s="63">
        <f t="shared" si="2"/>
        <v>0</v>
      </c>
      <c r="K24" s="64">
        <f t="shared" si="3"/>
        <v>0</v>
      </c>
      <c r="L24" s="64">
        <f t="shared" si="4"/>
        <v>250.00000000000011</v>
      </c>
      <c r="M24" s="65"/>
      <c r="O24" s="1"/>
      <c r="P24" s="1"/>
      <c r="Q24" s="1"/>
      <c r="R24" s="1"/>
    </row>
    <row r="25" spans="1:18" ht="15.6" x14ac:dyDescent="0.3">
      <c r="A25" s="60">
        <v>81206</v>
      </c>
      <c r="B25" s="94" t="s">
        <v>190</v>
      </c>
      <c r="C25" s="60"/>
      <c r="D25" s="60"/>
      <c r="E25" s="60"/>
      <c r="F25" s="60"/>
      <c r="G25" s="59">
        <f>VLOOKUP(A25,'SMSA MCMR '!$B:$W,22,0)</f>
        <v>1.0000000000000004</v>
      </c>
      <c r="H25" s="61">
        <f t="shared" si="0"/>
        <v>0</v>
      </c>
      <c r="I25" s="62">
        <f t="shared" si="1"/>
        <v>0</v>
      </c>
      <c r="J25" s="63">
        <f t="shared" si="2"/>
        <v>0</v>
      </c>
      <c r="K25" s="64">
        <f t="shared" si="3"/>
        <v>0</v>
      </c>
      <c r="L25" s="64">
        <f t="shared" si="4"/>
        <v>250.00000000000011</v>
      </c>
      <c r="M25" s="65"/>
      <c r="O25" s="1"/>
      <c r="P25" s="1"/>
      <c r="Q25" s="1"/>
      <c r="R25" s="1"/>
    </row>
    <row r="26" spans="1:18" ht="15.6" x14ac:dyDescent="0.3">
      <c r="A26" s="60">
        <v>81207</v>
      </c>
      <c r="B26" s="94" t="s">
        <v>131</v>
      </c>
      <c r="C26" s="60"/>
      <c r="D26" s="60"/>
      <c r="E26" s="60"/>
      <c r="F26" s="60"/>
      <c r="G26" s="59">
        <f>VLOOKUP(A26,'SMSA MCMR '!$B:$W,22,0)</f>
        <v>1.0000000000000004</v>
      </c>
      <c r="H26" s="61">
        <f t="shared" si="0"/>
        <v>0</v>
      </c>
      <c r="I26" s="62">
        <f t="shared" si="1"/>
        <v>0</v>
      </c>
      <c r="J26" s="63">
        <f t="shared" si="2"/>
        <v>0</v>
      </c>
      <c r="K26" s="64">
        <f t="shared" si="3"/>
        <v>0</v>
      </c>
      <c r="L26" s="64">
        <f t="shared" si="4"/>
        <v>250.00000000000011</v>
      </c>
      <c r="M26" s="65"/>
      <c r="O26" s="1"/>
      <c r="P26" s="1"/>
      <c r="Q26" s="1"/>
      <c r="R26" s="1"/>
    </row>
    <row r="27" spans="1:18" ht="15.6" x14ac:dyDescent="0.3">
      <c r="A27" s="60">
        <v>81209</v>
      </c>
      <c r="B27" s="94" t="s">
        <v>52</v>
      </c>
      <c r="C27" s="60"/>
      <c r="D27" s="60"/>
      <c r="E27" s="60"/>
      <c r="F27" s="60"/>
      <c r="G27" s="59">
        <f>VLOOKUP(A27,'SMSA MCMR '!$B:$W,22,0)</f>
        <v>1.0000000000000004</v>
      </c>
      <c r="H27" s="61">
        <f t="shared" si="0"/>
        <v>0</v>
      </c>
      <c r="I27" s="62">
        <f t="shared" si="1"/>
        <v>0</v>
      </c>
      <c r="J27" s="63">
        <f t="shared" si="2"/>
        <v>0</v>
      </c>
      <c r="K27" s="64">
        <f t="shared" si="3"/>
        <v>0</v>
      </c>
      <c r="L27" s="64">
        <f t="shared" si="4"/>
        <v>250.00000000000011</v>
      </c>
      <c r="M27" s="65"/>
      <c r="O27" s="1"/>
      <c r="P27" s="1"/>
      <c r="Q27" s="1"/>
      <c r="R27" s="1"/>
    </row>
    <row r="28" spans="1:18" ht="15.6" x14ac:dyDescent="0.3">
      <c r="A28" s="60">
        <v>81210</v>
      </c>
      <c r="B28" s="94" t="s">
        <v>53</v>
      </c>
      <c r="C28" s="60"/>
      <c r="D28" s="60"/>
      <c r="E28" s="60"/>
      <c r="F28" s="60"/>
      <c r="G28" s="59">
        <f>VLOOKUP(A28,'SMSA MCMR '!$B:$W,22,0)</f>
        <v>1.0000000000000004</v>
      </c>
      <c r="H28" s="61">
        <f t="shared" si="0"/>
        <v>0</v>
      </c>
      <c r="I28" s="62">
        <f t="shared" si="1"/>
        <v>0</v>
      </c>
      <c r="J28" s="63">
        <f t="shared" si="2"/>
        <v>0</v>
      </c>
      <c r="K28" s="64">
        <f t="shared" si="3"/>
        <v>0</v>
      </c>
      <c r="L28" s="64">
        <f t="shared" si="4"/>
        <v>250.00000000000011</v>
      </c>
      <c r="M28" s="65"/>
      <c r="O28" s="1"/>
      <c r="P28" s="1"/>
      <c r="Q28" s="1"/>
      <c r="R28" s="1"/>
    </row>
    <row r="29" spans="1:18" ht="15.6" x14ac:dyDescent="0.3">
      <c r="A29" s="60">
        <v>81211</v>
      </c>
      <c r="B29" s="94" t="s">
        <v>54</v>
      </c>
      <c r="C29" s="60"/>
      <c r="D29" s="60"/>
      <c r="E29" s="60"/>
      <c r="F29" s="60"/>
      <c r="G29" s="59">
        <f>VLOOKUP(A29,'SMSA MCMR '!$B:$W,22,0)</f>
        <v>1.0000000000000004</v>
      </c>
      <c r="H29" s="61">
        <f t="shared" si="0"/>
        <v>0</v>
      </c>
      <c r="I29" s="62">
        <f t="shared" si="1"/>
        <v>0</v>
      </c>
      <c r="J29" s="63">
        <f t="shared" si="2"/>
        <v>0</v>
      </c>
      <c r="K29" s="64">
        <f t="shared" si="3"/>
        <v>0</v>
      </c>
      <c r="L29" s="64">
        <f t="shared" si="4"/>
        <v>250.00000000000011</v>
      </c>
      <c r="M29" s="65"/>
      <c r="O29" s="1"/>
      <c r="P29" s="1"/>
      <c r="Q29" s="1"/>
      <c r="R29" s="1"/>
    </row>
    <row r="30" spans="1:18" ht="15.6" x14ac:dyDescent="0.3">
      <c r="A30" s="60">
        <v>81214</v>
      </c>
      <c r="B30" s="94" t="s">
        <v>56</v>
      </c>
      <c r="C30" s="60"/>
      <c r="D30" s="60"/>
      <c r="E30" s="60"/>
      <c r="F30" s="60"/>
      <c r="G30" s="59">
        <f>VLOOKUP(A30,'SMSA MCMR '!$B:$W,22,0)</f>
        <v>1.0000000000000004</v>
      </c>
      <c r="H30" s="61">
        <f t="shared" si="0"/>
        <v>0</v>
      </c>
      <c r="I30" s="62">
        <f t="shared" si="1"/>
        <v>0</v>
      </c>
      <c r="J30" s="63">
        <f t="shared" si="2"/>
        <v>0</v>
      </c>
      <c r="K30" s="64">
        <f t="shared" si="3"/>
        <v>0</v>
      </c>
      <c r="L30" s="64">
        <f t="shared" si="4"/>
        <v>250.00000000000011</v>
      </c>
      <c r="M30" s="65"/>
      <c r="O30" s="1"/>
      <c r="P30" s="1"/>
      <c r="Q30" s="1"/>
      <c r="R30" s="1"/>
    </row>
    <row r="31" spans="1:18" ht="15.6" x14ac:dyDescent="0.3">
      <c r="A31" s="60">
        <v>81218</v>
      </c>
      <c r="B31" s="94" t="s">
        <v>72</v>
      </c>
      <c r="C31" s="60"/>
      <c r="D31" s="60"/>
      <c r="E31" s="60"/>
      <c r="F31" s="60"/>
      <c r="G31" s="59">
        <f>VLOOKUP(A31,'SMSA MCMR '!$B:$W,22,0)</f>
        <v>1.0000000000000004</v>
      </c>
      <c r="H31" s="61">
        <f t="shared" si="0"/>
        <v>0</v>
      </c>
      <c r="I31" s="62">
        <f t="shared" si="1"/>
        <v>0</v>
      </c>
      <c r="J31" s="63">
        <f t="shared" si="2"/>
        <v>0</v>
      </c>
      <c r="K31" s="64">
        <f t="shared" si="3"/>
        <v>0</v>
      </c>
      <c r="L31" s="64">
        <f t="shared" si="4"/>
        <v>250.00000000000011</v>
      </c>
      <c r="M31" s="65"/>
      <c r="O31" s="1"/>
      <c r="P31" s="1"/>
      <c r="Q31" s="1"/>
      <c r="R31" s="1"/>
    </row>
    <row r="32" spans="1:18" ht="15.6" x14ac:dyDescent="0.3">
      <c r="A32" s="60">
        <v>81219</v>
      </c>
      <c r="B32" s="94" t="s">
        <v>136</v>
      </c>
      <c r="C32" s="60"/>
      <c r="D32" s="60"/>
      <c r="E32" s="60"/>
      <c r="F32" s="60"/>
      <c r="G32" s="59">
        <f>VLOOKUP(A32,'SMSA MCMR '!$B:$W,22,0)</f>
        <v>1.0000000000000004</v>
      </c>
      <c r="H32" s="61">
        <f t="shared" si="0"/>
        <v>0</v>
      </c>
      <c r="I32" s="62">
        <f t="shared" si="1"/>
        <v>0</v>
      </c>
      <c r="J32" s="63">
        <f t="shared" si="2"/>
        <v>0</v>
      </c>
      <c r="K32" s="64">
        <f t="shared" si="3"/>
        <v>0</v>
      </c>
      <c r="L32" s="64">
        <f t="shared" si="4"/>
        <v>250.00000000000011</v>
      </c>
      <c r="M32" s="65"/>
      <c r="O32" s="1"/>
      <c r="P32" s="1"/>
      <c r="Q32" s="1"/>
      <c r="R32" s="1"/>
    </row>
    <row r="33" spans="1:18" ht="15.6" x14ac:dyDescent="0.3">
      <c r="A33" s="60">
        <v>81221</v>
      </c>
      <c r="B33" s="94" t="s">
        <v>135</v>
      </c>
      <c r="C33" s="60"/>
      <c r="D33" s="60"/>
      <c r="E33" s="60"/>
      <c r="F33" s="60"/>
      <c r="G33" s="59">
        <f>VLOOKUP(A33,'SMSA MCMR '!$B:$W,22,0)</f>
        <v>1.0000000000000004</v>
      </c>
      <c r="H33" s="61">
        <f t="shared" si="0"/>
        <v>0</v>
      </c>
      <c r="I33" s="62">
        <f t="shared" si="1"/>
        <v>0</v>
      </c>
      <c r="J33" s="63">
        <f t="shared" si="2"/>
        <v>0</v>
      </c>
      <c r="K33" s="64">
        <f t="shared" si="3"/>
        <v>0</v>
      </c>
      <c r="L33" s="64">
        <f t="shared" si="4"/>
        <v>250.00000000000011</v>
      </c>
      <c r="M33" s="65"/>
      <c r="O33" s="1"/>
      <c r="P33" s="1"/>
      <c r="Q33" s="1"/>
      <c r="R33" s="1"/>
    </row>
    <row r="34" spans="1:18" ht="15.6" x14ac:dyDescent="0.3">
      <c r="A34" s="60">
        <v>81223</v>
      </c>
      <c r="B34" s="94" t="s">
        <v>74</v>
      </c>
      <c r="C34" s="60"/>
      <c r="D34" s="60"/>
      <c r="E34" s="60"/>
      <c r="F34" s="60"/>
      <c r="G34" s="59">
        <f>VLOOKUP(A34,'SMSA MCMR '!$B:$W,22,0)</f>
        <v>1.0000000000000004</v>
      </c>
      <c r="H34" s="61">
        <f t="shared" si="0"/>
        <v>0</v>
      </c>
      <c r="I34" s="62">
        <f t="shared" si="1"/>
        <v>0</v>
      </c>
      <c r="J34" s="63">
        <f t="shared" si="2"/>
        <v>0</v>
      </c>
      <c r="K34" s="64">
        <f t="shared" si="3"/>
        <v>0</v>
      </c>
      <c r="L34" s="64">
        <f t="shared" si="4"/>
        <v>250.00000000000011</v>
      </c>
      <c r="M34" s="65"/>
      <c r="O34" s="1"/>
      <c r="P34" s="1"/>
      <c r="Q34" s="1"/>
      <c r="R34" s="1"/>
    </row>
    <row r="35" spans="1:18" ht="15.6" x14ac:dyDescent="0.3">
      <c r="A35" s="60">
        <v>81226</v>
      </c>
      <c r="B35" s="94" t="s">
        <v>107</v>
      </c>
      <c r="C35" s="60"/>
      <c r="D35" s="60"/>
      <c r="E35" s="60"/>
      <c r="F35" s="60"/>
      <c r="G35" s="59">
        <f>VLOOKUP(A35,'SMSA MCMR '!$B:$W,22,0)</f>
        <v>1.0000000000000004</v>
      </c>
      <c r="H35" s="61">
        <f t="shared" si="0"/>
        <v>0</v>
      </c>
      <c r="I35" s="62">
        <f t="shared" si="1"/>
        <v>0</v>
      </c>
      <c r="J35" s="63">
        <f t="shared" si="2"/>
        <v>0</v>
      </c>
      <c r="K35" s="64">
        <f t="shared" si="3"/>
        <v>0</v>
      </c>
      <c r="L35" s="64">
        <f t="shared" si="4"/>
        <v>250.00000000000011</v>
      </c>
      <c r="M35" s="65"/>
      <c r="O35" s="1"/>
      <c r="P35" s="1"/>
      <c r="Q35" s="1"/>
      <c r="R35" s="1"/>
    </row>
    <row r="36" spans="1:18" ht="15.6" x14ac:dyDescent="0.3">
      <c r="A36" s="60">
        <v>81227</v>
      </c>
      <c r="B36" s="95" t="s">
        <v>132</v>
      </c>
      <c r="C36" s="60"/>
      <c r="D36" s="60"/>
      <c r="E36" s="60"/>
      <c r="F36" s="60"/>
      <c r="G36" s="59">
        <f>VLOOKUP(A36,'SMSA MCMR '!$B:$W,22,0)</f>
        <v>1.0000000000000004</v>
      </c>
      <c r="H36" s="61">
        <f t="shared" si="0"/>
        <v>0</v>
      </c>
      <c r="I36" s="62">
        <f t="shared" si="1"/>
        <v>0</v>
      </c>
      <c r="J36" s="63">
        <f t="shared" si="2"/>
        <v>0</v>
      </c>
      <c r="K36" s="64">
        <f t="shared" si="3"/>
        <v>0</v>
      </c>
      <c r="L36" s="64">
        <f t="shared" si="4"/>
        <v>250.00000000000011</v>
      </c>
      <c r="M36" s="65"/>
      <c r="O36" s="1"/>
      <c r="P36" s="1"/>
      <c r="Q36" s="1"/>
      <c r="R36" s="1"/>
    </row>
    <row r="37" spans="1:18" ht="15.6" x14ac:dyDescent="0.3">
      <c r="A37" s="60">
        <v>81231</v>
      </c>
      <c r="B37" s="94" t="s">
        <v>133</v>
      </c>
      <c r="C37" s="60"/>
      <c r="D37" s="60"/>
      <c r="E37" s="60"/>
      <c r="F37" s="60"/>
      <c r="G37" s="59">
        <f>VLOOKUP(A37,'SMSA MCMR '!$B:$W,22,0)</f>
        <v>1.0000000000000004</v>
      </c>
      <c r="H37" s="61">
        <f t="shared" si="0"/>
        <v>0</v>
      </c>
      <c r="I37" s="62">
        <f t="shared" si="1"/>
        <v>0</v>
      </c>
      <c r="J37" s="63">
        <f t="shared" si="2"/>
        <v>0</v>
      </c>
      <c r="K37" s="64">
        <f t="shared" si="3"/>
        <v>0</v>
      </c>
      <c r="L37" s="64">
        <f t="shared" si="4"/>
        <v>250.00000000000011</v>
      </c>
      <c r="M37" s="65"/>
      <c r="O37" s="1"/>
      <c r="P37" s="1"/>
      <c r="Q37" s="1"/>
      <c r="R37" s="1"/>
    </row>
    <row r="38" spans="1:18" ht="15.6" x14ac:dyDescent="0.3">
      <c r="A38" s="60">
        <v>81237</v>
      </c>
      <c r="B38" s="94" t="s">
        <v>85</v>
      </c>
      <c r="C38" s="60"/>
      <c r="D38" s="60"/>
      <c r="E38" s="60"/>
      <c r="F38" s="60"/>
      <c r="G38" s="59">
        <f>VLOOKUP(A38,'SMSA MCMR '!$B:$W,22,0)</f>
        <v>1.0000000000000004</v>
      </c>
      <c r="H38" s="61">
        <f t="shared" si="0"/>
        <v>0</v>
      </c>
      <c r="I38" s="62">
        <f t="shared" si="1"/>
        <v>0</v>
      </c>
      <c r="J38" s="63">
        <f t="shared" si="2"/>
        <v>0</v>
      </c>
      <c r="K38" s="64">
        <f t="shared" si="3"/>
        <v>0</v>
      </c>
      <c r="L38" s="64">
        <f t="shared" si="4"/>
        <v>250.00000000000011</v>
      </c>
      <c r="M38" s="65"/>
      <c r="O38" s="1"/>
      <c r="P38" s="1"/>
      <c r="Q38" s="1"/>
      <c r="R38" s="1"/>
    </row>
    <row r="39" spans="1:18" ht="15.6" x14ac:dyDescent="0.3">
      <c r="A39" s="60">
        <v>81238</v>
      </c>
      <c r="B39" s="94" t="s">
        <v>87</v>
      </c>
      <c r="C39" s="60"/>
      <c r="D39" s="60"/>
      <c r="E39" s="60"/>
      <c r="F39" s="60"/>
      <c r="G39" s="59">
        <f>VLOOKUP(A39,'SMSA MCMR '!$B:$W,22,0)</f>
        <v>1.0000000000000004</v>
      </c>
      <c r="H39" s="61">
        <f t="shared" si="0"/>
        <v>0</v>
      </c>
      <c r="I39" s="62">
        <f t="shared" si="1"/>
        <v>0</v>
      </c>
      <c r="J39" s="63">
        <f t="shared" si="2"/>
        <v>0</v>
      </c>
      <c r="K39" s="64">
        <f t="shared" si="3"/>
        <v>0</v>
      </c>
      <c r="L39" s="64">
        <f t="shared" si="4"/>
        <v>250.00000000000011</v>
      </c>
      <c r="M39" s="65"/>
      <c r="O39" s="1"/>
      <c r="P39" s="1"/>
      <c r="Q39" s="1"/>
      <c r="R39" s="1"/>
    </row>
    <row r="40" spans="1:18" ht="15.6" x14ac:dyDescent="0.3">
      <c r="A40" s="60">
        <v>81239</v>
      </c>
      <c r="B40" s="94" t="s">
        <v>140</v>
      </c>
      <c r="C40" s="60"/>
      <c r="D40" s="60"/>
      <c r="E40" s="60"/>
      <c r="F40" s="60"/>
      <c r="G40" s="59">
        <f>VLOOKUP(A40,'SMSA MCMR '!$B:$W,22,0)</f>
        <v>1.0000000000000004</v>
      </c>
      <c r="H40" s="61">
        <f t="shared" si="0"/>
        <v>0</v>
      </c>
      <c r="I40" s="62">
        <f t="shared" si="1"/>
        <v>0</v>
      </c>
      <c r="J40" s="63">
        <f t="shared" si="2"/>
        <v>0</v>
      </c>
      <c r="K40" s="64">
        <f t="shared" si="3"/>
        <v>0</v>
      </c>
      <c r="L40" s="64">
        <f t="shared" si="4"/>
        <v>250.00000000000011</v>
      </c>
      <c r="M40" s="65"/>
      <c r="O40" s="1"/>
      <c r="P40" s="1"/>
      <c r="Q40" s="1"/>
      <c r="R40" s="1"/>
    </row>
    <row r="41" spans="1:18" ht="15.6" x14ac:dyDescent="0.3">
      <c r="A41" s="60">
        <v>81242</v>
      </c>
      <c r="B41" s="94" t="s">
        <v>98</v>
      </c>
      <c r="C41" s="60"/>
      <c r="D41" s="60"/>
      <c r="E41" s="60"/>
      <c r="F41" s="60"/>
      <c r="G41" s="59">
        <f>VLOOKUP(A41,'SMSA MCMR '!$B:$W,22,0)</f>
        <v>1.0000000000000004</v>
      </c>
      <c r="H41" s="61">
        <f t="shared" si="0"/>
        <v>0</v>
      </c>
      <c r="I41" s="62">
        <f t="shared" si="1"/>
        <v>0</v>
      </c>
      <c r="J41" s="63">
        <f t="shared" si="2"/>
        <v>0</v>
      </c>
      <c r="K41" s="64">
        <f t="shared" si="3"/>
        <v>0</v>
      </c>
      <c r="L41" s="64">
        <f t="shared" si="4"/>
        <v>250.00000000000011</v>
      </c>
      <c r="M41" s="65"/>
      <c r="O41" s="1"/>
      <c r="P41" s="1"/>
      <c r="Q41" s="1"/>
      <c r="R41" s="1"/>
    </row>
    <row r="42" spans="1:18" ht="15.6" x14ac:dyDescent="0.3">
      <c r="A42" s="60">
        <v>81248</v>
      </c>
      <c r="B42" s="94" t="s">
        <v>83</v>
      </c>
      <c r="C42" s="60"/>
      <c r="D42" s="60"/>
      <c r="E42" s="60"/>
      <c r="F42" s="60"/>
      <c r="G42" s="59">
        <f>VLOOKUP(A42,'SMSA MCMR '!$B:$W,22,0)</f>
        <v>1.0000000000000004</v>
      </c>
      <c r="H42" s="61">
        <f t="shared" si="0"/>
        <v>0</v>
      </c>
      <c r="I42" s="62">
        <f t="shared" si="1"/>
        <v>0</v>
      </c>
      <c r="J42" s="63">
        <f t="shared" si="2"/>
        <v>0</v>
      </c>
      <c r="K42" s="64">
        <f t="shared" si="3"/>
        <v>0</v>
      </c>
      <c r="L42" s="64">
        <f t="shared" si="4"/>
        <v>250.00000000000011</v>
      </c>
      <c r="M42" s="65"/>
      <c r="O42" s="1"/>
      <c r="P42" s="1"/>
      <c r="Q42" s="1"/>
      <c r="R42" s="1"/>
    </row>
    <row r="43" spans="1:18" ht="15.6" x14ac:dyDescent="0.3">
      <c r="A43" s="60">
        <v>81252</v>
      </c>
      <c r="B43" s="94" t="s">
        <v>124</v>
      </c>
      <c r="C43" s="60"/>
      <c r="D43" s="60"/>
      <c r="E43" s="60"/>
      <c r="F43" s="60"/>
      <c r="G43" s="59">
        <f>VLOOKUP(A43,'SMSA MCMR '!$B:$W,22,0)</f>
        <v>1.0000000000000004</v>
      </c>
      <c r="H43" s="61">
        <f t="shared" si="0"/>
        <v>0</v>
      </c>
      <c r="I43" s="62">
        <f t="shared" si="1"/>
        <v>0</v>
      </c>
      <c r="J43" s="63">
        <f t="shared" si="2"/>
        <v>0</v>
      </c>
      <c r="K43" s="64">
        <f t="shared" si="3"/>
        <v>0</v>
      </c>
      <c r="L43" s="64">
        <f t="shared" si="4"/>
        <v>250.00000000000011</v>
      </c>
      <c r="M43" s="65"/>
      <c r="O43" s="1"/>
      <c r="P43" s="1"/>
      <c r="Q43" s="1"/>
      <c r="R43" s="1"/>
    </row>
    <row r="44" spans="1:18" ht="15.6" x14ac:dyDescent="0.3">
      <c r="A44" s="60">
        <v>81253</v>
      </c>
      <c r="B44" s="95" t="s">
        <v>143</v>
      </c>
      <c r="C44" s="60"/>
      <c r="D44" s="60"/>
      <c r="E44" s="60"/>
      <c r="F44" s="60"/>
      <c r="G44" s="59">
        <f>VLOOKUP(A44,'SMSA MCMR '!$B:$W,22,0)</f>
        <v>1.0000000000000004</v>
      </c>
      <c r="H44" s="61">
        <f t="shared" si="0"/>
        <v>0</v>
      </c>
      <c r="I44" s="62">
        <f t="shared" si="1"/>
        <v>0</v>
      </c>
      <c r="J44" s="63">
        <f t="shared" si="2"/>
        <v>0</v>
      </c>
      <c r="K44" s="64">
        <f t="shared" si="3"/>
        <v>0</v>
      </c>
      <c r="L44" s="64">
        <f t="shared" si="4"/>
        <v>250.00000000000011</v>
      </c>
      <c r="M44" s="65"/>
      <c r="O44" s="1"/>
      <c r="P44" s="1"/>
      <c r="Q44" s="1"/>
      <c r="R44" s="1"/>
    </row>
    <row r="45" spans="1:18" ht="15.6" x14ac:dyDescent="0.3">
      <c r="A45" s="60">
        <v>81255</v>
      </c>
      <c r="B45" s="94" t="s">
        <v>93</v>
      </c>
      <c r="C45" s="60"/>
      <c r="D45" s="60"/>
      <c r="E45" s="60"/>
      <c r="F45" s="60"/>
      <c r="G45" s="59">
        <f>VLOOKUP(A45,'SMSA MCMR '!$B:$W,22,0)</f>
        <v>1.0000000000000004</v>
      </c>
      <c r="H45" s="61">
        <f t="shared" si="0"/>
        <v>0</v>
      </c>
      <c r="I45" s="62">
        <f t="shared" si="1"/>
        <v>0</v>
      </c>
      <c r="J45" s="63">
        <f t="shared" si="2"/>
        <v>0</v>
      </c>
      <c r="K45" s="64">
        <f t="shared" si="3"/>
        <v>0</v>
      </c>
      <c r="L45" s="64">
        <f t="shared" si="4"/>
        <v>250.00000000000011</v>
      </c>
      <c r="M45" s="65"/>
      <c r="O45" s="1"/>
      <c r="P45" s="1"/>
      <c r="Q45" s="1"/>
      <c r="R45" s="1"/>
    </row>
    <row r="46" spans="1:18" ht="15.6" x14ac:dyDescent="0.3">
      <c r="A46" s="60">
        <v>81260</v>
      </c>
      <c r="B46" s="94" t="s">
        <v>99</v>
      </c>
      <c r="C46" s="60"/>
      <c r="D46" s="60"/>
      <c r="E46" s="60"/>
      <c r="F46" s="60"/>
      <c r="G46" s="59">
        <f>VLOOKUP(A46,'SMSA MCMR '!$B:$W,22,0)</f>
        <v>1.0000000000000004</v>
      </c>
      <c r="H46" s="61">
        <f t="shared" si="0"/>
        <v>0</v>
      </c>
      <c r="I46" s="62">
        <f t="shared" si="1"/>
        <v>0</v>
      </c>
      <c r="J46" s="63">
        <f t="shared" si="2"/>
        <v>0</v>
      </c>
      <c r="K46" s="64">
        <f t="shared" si="3"/>
        <v>0</v>
      </c>
      <c r="L46" s="64">
        <f t="shared" si="4"/>
        <v>250.00000000000011</v>
      </c>
      <c r="M46" s="65"/>
      <c r="O46" s="1"/>
      <c r="P46" s="1"/>
      <c r="Q46" s="1"/>
      <c r="R46" s="1"/>
    </row>
    <row r="47" spans="1:18" ht="15.6" x14ac:dyDescent="0.3">
      <c r="A47" s="60">
        <v>81265</v>
      </c>
      <c r="B47" s="94" t="s">
        <v>148</v>
      </c>
      <c r="C47" s="60"/>
      <c r="D47" s="60"/>
      <c r="E47" s="60"/>
      <c r="F47" s="60"/>
      <c r="G47" s="59">
        <f>VLOOKUP(A47,'SMSA MCMR '!$B:$W,22,0)</f>
        <v>1.0000000000000004</v>
      </c>
      <c r="H47" s="61">
        <f t="shared" si="0"/>
        <v>0</v>
      </c>
      <c r="I47" s="62">
        <f t="shared" si="1"/>
        <v>0</v>
      </c>
      <c r="J47" s="63">
        <f t="shared" si="2"/>
        <v>0</v>
      </c>
      <c r="K47" s="64">
        <f t="shared" si="3"/>
        <v>0</v>
      </c>
      <c r="L47" s="64">
        <f t="shared" si="4"/>
        <v>250.00000000000011</v>
      </c>
      <c r="M47" s="65"/>
      <c r="O47" s="1"/>
      <c r="P47" s="1"/>
      <c r="Q47" s="1"/>
      <c r="R47" s="1"/>
    </row>
    <row r="48" spans="1:18" ht="15.6" x14ac:dyDescent="0.3">
      <c r="A48" s="60">
        <v>81283</v>
      </c>
      <c r="B48" s="94" t="s">
        <v>120</v>
      </c>
      <c r="C48" s="60"/>
      <c r="D48" s="60"/>
      <c r="E48" s="60"/>
      <c r="F48" s="60"/>
      <c r="G48" s="59">
        <f>VLOOKUP(A48,'SMSA MCMR '!$B:$W,22,0)</f>
        <v>1.0000000000000004</v>
      </c>
      <c r="H48" s="61">
        <f t="shared" si="0"/>
        <v>0</v>
      </c>
      <c r="I48" s="62">
        <f t="shared" si="1"/>
        <v>0</v>
      </c>
      <c r="J48" s="63">
        <f t="shared" si="2"/>
        <v>0</v>
      </c>
      <c r="K48" s="64">
        <f t="shared" si="3"/>
        <v>0</v>
      </c>
      <c r="L48" s="64">
        <f t="shared" si="4"/>
        <v>250.00000000000011</v>
      </c>
      <c r="M48" s="65"/>
      <c r="O48" s="1"/>
      <c r="P48" s="1"/>
      <c r="Q48" s="1"/>
      <c r="R48" s="1"/>
    </row>
    <row r="49" spans="1:18" ht="15.6" x14ac:dyDescent="0.3">
      <c r="A49" s="60">
        <v>81286</v>
      </c>
      <c r="B49" s="94" t="s">
        <v>119</v>
      </c>
      <c r="C49" s="60"/>
      <c r="D49" s="60"/>
      <c r="E49" s="60"/>
      <c r="F49" s="60"/>
      <c r="G49" s="59">
        <f>VLOOKUP(A49,'SMSA MCMR '!$B:$W,22,0)</f>
        <v>1.0000000000000004</v>
      </c>
      <c r="H49" s="61">
        <f t="shared" si="0"/>
        <v>0</v>
      </c>
      <c r="I49" s="62">
        <f t="shared" si="1"/>
        <v>0</v>
      </c>
      <c r="J49" s="63">
        <f t="shared" si="2"/>
        <v>0</v>
      </c>
      <c r="K49" s="64">
        <f t="shared" si="3"/>
        <v>0</v>
      </c>
      <c r="L49" s="64">
        <f t="shared" si="4"/>
        <v>250.00000000000011</v>
      </c>
      <c r="M49" s="65"/>
      <c r="O49" s="1"/>
      <c r="P49" s="1"/>
      <c r="Q49" s="1"/>
      <c r="R49" s="1"/>
    </row>
    <row r="50" spans="1:18" s="2" customFormat="1" ht="15.6" x14ac:dyDescent="0.3">
      <c r="A50" s="60">
        <v>81287</v>
      </c>
      <c r="B50" s="94" t="s">
        <v>122</v>
      </c>
      <c r="C50" s="60"/>
      <c r="D50" s="60"/>
      <c r="E50" s="60"/>
      <c r="F50" s="60"/>
      <c r="G50" s="59">
        <f>VLOOKUP(A50,'SMSA MCMR '!$B:$W,22,0)</f>
        <v>1.0000000000000004</v>
      </c>
      <c r="H50" s="61">
        <f t="shared" si="0"/>
        <v>0</v>
      </c>
      <c r="I50" s="62">
        <f t="shared" si="1"/>
        <v>0</v>
      </c>
      <c r="J50" s="63">
        <f t="shared" si="2"/>
        <v>0</v>
      </c>
      <c r="K50" s="64">
        <f t="shared" si="3"/>
        <v>0</v>
      </c>
      <c r="L50" s="64">
        <f t="shared" si="4"/>
        <v>250.00000000000011</v>
      </c>
      <c r="M50" s="65"/>
    </row>
    <row r="51" spans="1:18" ht="15.6" x14ac:dyDescent="0.3">
      <c r="A51" s="60">
        <v>81292</v>
      </c>
      <c r="B51" s="94" t="s">
        <v>123</v>
      </c>
      <c r="C51" s="60"/>
      <c r="D51" s="60"/>
      <c r="E51" s="60"/>
      <c r="F51" s="60"/>
      <c r="G51" s="59">
        <f>VLOOKUP(A51,'SMSA MCMR '!$B:$W,22,0)</f>
        <v>1.0000000000000004</v>
      </c>
      <c r="H51" s="61">
        <f t="shared" si="0"/>
        <v>0</v>
      </c>
      <c r="I51" s="62">
        <f t="shared" si="1"/>
        <v>0</v>
      </c>
      <c r="J51" s="63">
        <f t="shared" si="2"/>
        <v>0</v>
      </c>
      <c r="K51" s="64">
        <f t="shared" si="3"/>
        <v>0</v>
      </c>
      <c r="L51" s="64">
        <f t="shared" si="4"/>
        <v>250.00000000000011</v>
      </c>
      <c r="M51" s="65"/>
      <c r="O51" s="1"/>
      <c r="P51" s="1"/>
      <c r="Q51" s="1"/>
      <c r="R51" s="1"/>
    </row>
    <row r="52" spans="1:18" ht="15.6" x14ac:dyDescent="0.3">
      <c r="A52" s="60">
        <v>81296</v>
      </c>
      <c r="B52" s="94" t="s">
        <v>134</v>
      </c>
      <c r="C52" s="60"/>
      <c r="D52" s="60"/>
      <c r="E52" s="60"/>
      <c r="F52" s="60"/>
      <c r="G52" s="59">
        <f>VLOOKUP(A52,'SMSA MCMR '!$B:$W,22,0)</f>
        <v>1.0000000000000004</v>
      </c>
      <c r="H52" s="61">
        <f t="shared" si="0"/>
        <v>0</v>
      </c>
      <c r="I52" s="62">
        <f t="shared" si="1"/>
        <v>0</v>
      </c>
      <c r="J52" s="63">
        <f t="shared" si="2"/>
        <v>0</v>
      </c>
      <c r="K52" s="64">
        <f t="shared" si="3"/>
        <v>0</v>
      </c>
      <c r="L52" s="64">
        <f t="shared" si="4"/>
        <v>250.00000000000011</v>
      </c>
      <c r="M52" s="65"/>
      <c r="O52" s="1"/>
      <c r="P52" s="1"/>
      <c r="Q52" s="1"/>
      <c r="R52" s="1"/>
    </row>
    <row r="53" spans="1:18" ht="15.6" x14ac:dyDescent="0.3">
      <c r="A53" s="60">
        <v>81299</v>
      </c>
      <c r="B53" s="94" t="s">
        <v>139</v>
      </c>
      <c r="C53" s="60"/>
      <c r="D53" s="60"/>
      <c r="E53" s="60"/>
      <c r="F53" s="60"/>
      <c r="G53" s="59">
        <f>VLOOKUP(A53,'SMSA MCMR '!$B:$W,22,0)</f>
        <v>1.0000000000000004</v>
      </c>
      <c r="H53" s="61">
        <f t="shared" si="0"/>
        <v>0</v>
      </c>
      <c r="I53" s="62">
        <f t="shared" si="1"/>
        <v>0</v>
      </c>
      <c r="J53" s="63">
        <f t="shared" si="2"/>
        <v>0</v>
      </c>
      <c r="K53" s="64">
        <f t="shared" si="3"/>
        <v>0</v>
      </c>
      <c r="L53" s="64">
        <f t="shared" si="4"/>
        <v>250.00000000000011</v>
      </c>
      <c r="M53" s="65"/>
      <c r="O53" s="1"/>
      <c r="P53" s="1"/>
      <c r="Q53" s="1"/>
      <c r="R53" s="1"/>
    </row>
    <row r="54" spans="1:18" ht="15.6" x14ac:dyDescent="0.3">
      <c r="A54" s="60">
        <v>81304</v>
      </c>
      <c r="B54" s="94" t="s">
        <v>141</v>
      </c>
      <c r="C54" s="60"/>
      <c r="D54" s="60"/>
      <c r="E54" s="60"/>
      <c r="F54" s="60"/>
      <c r="G54" s="59">
        <f>VLOOKUP(A54,'SMSA MCMR '!$B:$W,22,0)</f>
        <v>1.0000000000000004</v>
      </c>
      <c r="H54" s="61">
        <f t="shared" si="0"/>
        <v>0</v>
      </c>
      <c r="I54" s="62">
        <f t="shared" si="1"/>
        <v>0</v>
      </c>
      <c r="J54" s="63">
        <f t="shared" si="2"/>
        <v>0</v>
      </c>
      <c r="K54" s="64">
        <f t="shared" si="3"/>
        <v>0</v>
      </c>
      <c r="L54" s="64">
        <f t="shared" si="4"/>
        <v>250.00000000000011</v>
      </c>
      <c r="M54" s="65"/>
      <c r="O54" s="1"/>
      <c r="P54" s="1"/>
      <c r="Q54" s="1"/>
      <c r="R54" s="1"/>
    </row>
    <row r="55" spans="1:18" ht="15.6" x14ac:dyDescent="0.3">
      <c r="A55" s="60">
        <v>81307</v>
      </c>
      <c r="B55" s="94" t="s">
        <v>145</v>
      </c>
      <c r="C55" s="60"/>
      <c r="D55" s="60"/>
      <c r="E55" s="60"/>
      <c r="F55" s="60"/>
      <c r="G55" s="59">
        <f>VLOOKUP(A55,'SMSA MCMR '!$B:$W,22,0)</f>
        <v>1.0000000000000004</v>
      </c>
      <c r="H55" s="61">
        <f t="shared" si="0"/>
        <v>0</v>
      </c>
      <c r="I55" s="62">
        <f t="shared" si="1"/>
        <v>0</v>
      </c>
      <c r="J55" s="63">
        <f t="shared" si="2"/>
        <v>0</v>
      </c>
      <c r="K55" s="64">
        <f t="shared" si="3"/>
        <v>0</v>
      </c>
      <c r="L55" s="64">
        <f t="shared" si="4"/>
        <v>250.00000000000011</v>
      </c>
      <c r="M55" s="65"/>
      <c r="O55" s="1"/>
      <c r="P55" s="1"/>
      <c r="Q55" s="1"/>
      <c r="R55" s="1"/>
    </row>
    <row r="56" spans="1:18" s="2" customFormat="1" ht="15.6" x14ac:dyDescent="0.3">
      <c r="A56" s="60">
        <v>81325</v>
      </c>
      <c r="B56" s="94" t="s">
        <v>185</v>
      </c>
      <c r="C56" s="60"/>
      <c r="D56" s="60"/>
      <c r="E56" s="60"/>
      <c r="F56" s="60"/>
      <c r="G56" s="59">
        <f>VLOOKUP(A56,'SMSA MCMR '!$B:$W,22,0)</f>
        <v>1.0000000000000004</v>
      </c>
      <c r="H56" s="61">
        <f t="shared" si="0"/>
        <v>0</v>
      </c>
      <c r="I56" s="62">
        <f t="shared" si="1"/>
        <v>0</v>
      </c>
      <c r="J56" s="63">
        <f t="shared" si="2"/>
        <v>0</v>
      </c>
      <c r="K56" s="64">
        <f t="shared" si="3"/>
        <v>0</v>
      </c>
      <c r="L56" s="64">
        <f t="shared" si="4"/>
        <v>250.00000000000011</v>
      </c>
      <c r="M56" s="65"/>
    </row>
    <row r="57" spans="1:18" ht="15.6" x14ac:dyDescent="0.3">
      <c r="A57" s="60">
        <v>81329</v>
      </c>
      <c r="B57" s="94" t="s">
        <v>184</v>
      </c>
      <c r="C57" s="60"/>
      <c r="D57" s="60"/>
      <c r="E57" s="60"/>
      <c r="F57" s="60"/>
      <c r="G57" s="59">
        <f>VLOOKUP(A57,'SMSA MCMR '!$B:$W,22,0)</f>
        <v>1.0000000000000004</v>
      </c>
      <c r="H57" s="61">
        <f t="shared" si="0"/>
        <v>0</v>
      </c>
      <c r="I57" s="62">
        <f t="shared" si="1"/>
        <v>0</v>
      </c>
      <c r="J57" s="63">
        <f t="shared" si="2"/>
        <v>0</v>
      </c>
      <c r="K57" s="64">
        <f t="shared" si="3"/>
        <v>0</v>
      </c>
      <c r="L57" s="64">
        <f t="shared" si="4"/>
        <v>250.00000000000011</v>
      </c>
      <c r="M57" s="65"/>
      <c r="O57" s="1"/>
      <c r="P57" s="1"/>
      <c r="Q57" s="1"/>
      <c r="R57" s="1"/>
    </row>
    <row r="58" spans="1:18" ht="15.6" x14ac:dyDescent="0.3">
      <c r="A58" s="67">
        <v>81113</v>
      </c>
      <c r="B58" s="95" t="s">
        <v>192</v>
      </c>
      <c r="C58" s="69"/>
      <c r="D58" s="69"/>
      <c r="E58" s="69"/>
      <c r="F58" s="60"/>
      <c r="G58" s="59">
        <f>VLOOKUP(A58,'SMSA MCMR '!$B:$W,22,0)</f>
        <v>1.0000000000000004</v>
      </c>
      <c r="H58" s="61">
        <f t="shared" si="0"/>
        <v>0</v>
      </c>
      <c r="I58" s="62">
        <f t="shared" si="1"/>
        <v>0</v>
      </c>
      <c r="J58" s="63">
        <f t="shared" si="2"/>
        <v>0</v>
      </c>
      <c r="K58" s="64">
        <f t="shared" si="3"/>
        <v>0</v>
      </c>
      <c r="L58" s="64">
        <f t="shared" si="4"/>
        <v>250.00000000000011</v>
      </c>
      <c r="M58" s="65"/>
      <c r="O58" s="1"/>
      <c r="P58" s="1"/>
      <c r="Q58" s="1"/>
      <c r="R58" s="1"/>
    </row>
    <row r="59" spans="1:18" ht="19.5" customHeight="1" x14ac:dyDescent="0.3">
      <c r="A59" s="67">
        <v>81130</v>
      </c>
      <c r="B59" s="95" t="s">
        <v>102</v>
      </c>
      <c r="C59" s="69"/>
      <c r="D59" s="69"/>
      <c r="E59" s="69"/>
      <c r="F59" s="60"/>
      <c r="G59" s="59">
        <f>VLOOKUP(A59,'SMSA MCMR '!$B:$W,22,0)</f>
        <v>1.0000000000000004</v>
      </c>
      <c r="H59" s="61">
        <f t="shared" si="0"/>
        <v>0</v>
      </c>
      <c r="I59" s="62">
        <f t="shared" si="1"/>
        <v>0</v>
      </c>
      <c r="J59" s="63">
        <f t="shared" si="2"/>
        <v>0</v>
      </c>
      <c r="K59" s="64">
        <f t="shared" si="3"/>
        <v>0</v>
      </c>
      <c r="L59" s="64">
        <f t="shared" si="4"/>
        <v>250.00000000000011</v>
      </c>
      <c r="M59" s="65"/>
      <c r="O59" s="1"/>
      <c r="P59" s="1"/>
      <c r="Q59" s="1"/>
      <c r="R59" s="1"/>
    </row>
    <row r="60" spans="1:18" ht="19.5" customHeight="1" x14ac:dyDescent="0.3">
      <c r="A60" s="66">
        <v>81212</v>
      </c>
      <c r="B60" s="95" t="s">
        <v>55</v>
      </c>
      <c r="C60" s="69"/>
      <c r="D60" s="69"/>
      <c r="E60" s="69"/>
      <c r="F60" s="60"/>
      <c r="G60" s="59">
        <f>VLOOKUP(A60,'SMSA MCMR '!$B:$W,22,0)</f>
        <v>1.0000000000000004</v>
      </c>
      <c r="H60" s="61">
        <f t="shared" si="0"/>
        <v>0</v>
      </c>
      <c r="I60" s="62">
        <f t="shared" si="1"/>
        <v>0</v>
      </c>
      <c r="J60" s="63">
        <f t="shared" si="2"/>
        <v>0</v>
      </c>
      <c r="K60" s="64">
        <f t="shared" si="3"/>
        <v>0</v>
      </c>
      <c r="L60" s="64">
        <f t="shared" si="4"/>
        <v>250.00000000000011</v>
      </c>
      <c r="M60" s="65"/>
      <c r="O60" s="1"/>
      <c r="P60" s="1"/>
      <c r="Q60" s="1"/>
      <c r="R60" s="1"/>
    </row>
    <row r="61" spans="1:18" ht="23.4" x14ac:dyDescent="0.3">
      <c r="A61" s="29"/>
      <c r="B61" s="30"/>
      <c r="C61" s="27"/>
      <c r="D61" s="27"/>
      <c r="E61" s="27"/>
      <c r="F61" s="27"/>
      <c r="G61" s="27"/>
      <c r="H61" s="33"/>
      <c r="I61" s="28"/>
      <c r="J61" s="27"/>
      <c r="K61" s="55" t="s">
        <v>116</v>
      </c>
      <c r="L61" s="64">
        <f>SUM(L7:L60)</f>
        <v>13500.000000000002</v>
      </c>
      <c r="M61" s="27"/>
    </row>
    <row r="62" spans="1:18" ht="70.2" x14ac:dyDescent="0.3">
      <c r="A62" s="29"/>
      <c r="B62" s="30"/>
      <c r="C62" s="27"/>
      <c r="D62" s="27"/>
      <c r="E62" s="27"/>
      <c r="F62" s="27"/>
      <c r="G62" s="27"/>
      <c r="H62" s="33"/>
      <c r="I62" s="28"/>
      <c r="J62" s="27"/>
      <c r="K62" s="56" t="s">
        <v>117</v>
      </c>
      <c r="L62" s="64">
        <f>L61</f>
        <v>13500.000000000002</v>
      </c>
      <c r="M62" s="27"/>
    </row>
    <row r="63" spans="1:18" ht="16.5" customHeight="1" x14ac:dyDescent="0.3">
      <c r="A63" s="15"/>
      <c r="B63" s="7"/>
      <c r="C63" s="6"/>
      <c r="D63" s="6"/>
      <c r="E63" s="6"/>
      <c r="F63" s="7"/>
      <c r="I63" s="8"/>
      <c r="J63" s="1"/>
      <c r="L63" s="18"/>
    </row>
    <row r="64" spans="1:18" s="4" customFormat="1" x14ac:dyDescent="0.3">
      <c r="A64" s="121" t="s">
        <v>186</v>
      </c>
      <c r="B64" s="121"/>
      <c r="C64" s="30"/>
      <c r="D64" s="126" t="s">
        <v>58</v>
      </c>
      <c r="E64" s="126"/>
      <c r="F64" s="126"/>
      <c r="G64" s="31"/>
      <c r="H64" s="126" t="s">
        <v>59</v>
      </c>
      <c r="I64" s="126"/>
      <c r="J64" s="31"/>
      <c r="K64" s="126" t="s">
        <v>60</v>
      </c>
      <c r="L64" s="126"/>
    </row>
    <row r="65" spans="1:12" s="4" customFormat="1" x14ac:dyDescent="0.3">
      <c r="A65" s="123" t="s">
        <v>195</v>
      </c>
      <c r="B65" s="123"/>
      <c r="C65" s="32"/>
      <c r="D65" s="123" t="s">
        <v>146</v>
      </c>
      <c r="E65" s="123"/>
      <c r="F65" s="123"/>
      <c r="G65" s="31"/>
      <c r="H65" s="121" t="s">
        <v>61</v>
      </c>
      <c r="I65" s="121"/>
      <c r="J65" s="31"/>
      <c r="K65" s="121" t="s">
        <v>62</v>
      </c>
      <c r="L65" s="121"/>
    </row>
    <row r="66" spans="1:12" s="4" customFormat="1" ht="18.75" customHeight="1" x14ac:dyDescent="0.3">
      <c r="A66" s="122" t="s">
        <v>196</v>
      </c>
      <c r="B66" s="122"/>
      <c r="C66" s="32"/>
      <c r="D66" s="123" t="s">
        <v>63</v>
      </c>
      <c r="E66" s="123"/>
      <c r="F66" s="123"/>
      <c r="G66" s="33"/>
      <c r="H66" s="121" t="s">
        <v>64</v>
      </c>
      <c r="I66" s="121"/>
      <c r="J66" s="33"/>
      <c r="K66" s="121" t="s">
        <v>91</v>
      </c>
      <c r="L66" s="121"/>
    </row>
    <row r="67" spans="1:12" s="4" customFormat="1" x14ac:dyDescent="0.3">
      <c r="A67" s="33"/>
      <c r="B67" s="27"/>
      <c r="C67" s="33"/>
      <c r="D67" s="33"/>
      <c r="H67" s="26"/>
      <c r="J67" s="34"/>
      <c r="K67" s="33"/>
      <c r="L67" s="33"/>
    </row>
    <row r="68" spans="1:12" x14ac:dyDescent="0.3">
      <c r="A68" s="9"/>
      <c r="B68" s="27"/>
      <c r="C68" s="9"/>
      <c r="D68" s="9"/>
    </row>
    <row r="69" spans="1:12" x14ac:dyDescent="0.3">
      <c r="A69" s="9"/>
      <c r="B69" s="27"/>
      <c r="C69" s="9"/>
      <c r="D69" s="9"/>
    </row>
    <row r="70" spans="1:12" x14ac:dyDescent="0.3">
      <c r="A70" s="9"/>
      <c r="B70" s="27"/>
      <c r="C70" s="9"/>
      <c r="D70" s="9"/>
    </row>
    <row r="71" spans="1:12" x14ac:dyDescent="0.3">
      <c r="A71" s="9"/>
      <c r="B71" s="27"/>
      <c r="C71" s="9"/>
      <c r="D71" s="9"/>
    </row>
    <row r="72" spans="1:12" x14ac:dyDescent="0.3">
      <c r="A72" s="9"/>
      <c r="B72" s="27"/>
    </row>
    <row r="73" spans="1:12" x14ac:dyDescent="0.3">
      <c r="A73" s="9"/>
      <c r="B73" s="27"/>
    </row>
    <row r="74" spans="1:12" x14ac:dyDescent="0.3">
      <c r="A74" s="9"/>
      <c r="B74" s="27"/>
    </row>
    <row r="75" spans="1:12" x14ac:dyDescent="0.3">
      <c r="A75" s="9"/>
      <c r="B75" s="27"/>
    </row>
    <row r="76" spans="1:12" x14ac:dyDescent="0.3">
      <c r="A76" s="9"/>
      <c r="B76" s="27"/>
    </row>
    <row r="77" spans="1:12" x14ac:dyDescent="0.3">
      <c r="A77" s="9"/>
      <c r="B77" s="27"/>
    </row>
    <row r="78" spans="1:12" x14ac:dyDescent="0.3">
      <c r="A78" s="9"/>
      <c r="B78" s="27"/>
    </row>
    <row r="79" spans="1:12" x14ac:dyDescent="0.3">
      <c r="A79" s="9"/>
      <c r="B79" s="27"/>
    </row>
    <row r="80" spans="1:12" x14ac:dyDescent="0.3">
      <c r="A80" s="9"/>
      <c r="B80" s="27"/>
    </row>
    <row r="81" spans="1:2" x14ac:dyDescent="0.3">
      <c r="A81" s="9"/>
      <c r="B81" s="27"/>
    </row>
    <row r="82" spans="1:2" x14ac:dyDescent="0.3">
      <c r="A82" s="9"/>
      <c r="B82" s="27"/>
    </row>
    <row r="83" spans="1:2" x14ac:dyDescent="0.3">
      <c r="A83" s="9"/>
      <c r="B83" s="27"/>
    </row>
    <row r="84" spans="1:2" x14ac:dyDescent="0.3">
      <c r="A84" s="9"/>
      <c r="B84" s="27"/>
    </row>
    <row r="85" spans="1:2" x14ac:dyDescent="0.3">
      <c r="A85" s="9"/>
      <c r="B85" s="27"/>
    </row>
    <row r="86" spans="1:2" x14ac:dyDescent="0.3">
      <c r="A86" s="9"/>
      <c r="B86" s="27"/>
    </row>
    <row r="87" spans="1:2" x14ac:dyDescent="0.3">
      <c r="A87" s="9"/>
      <c r="B87" s="27"/>
    </row>
    <row r="88" spans="1:2" x14ac:dyDescent="0.3">
      <c r="A88" s="9"/>
      <c r="B88" s="27"/>
    </row>
    <row r="89" spans="1:2" x14ac:dyDescent="0.3">
      <c r="A89" s="9"/>
      <c r="B89" s="27"/>
    </row>
    <row r="90" spans="1:2" x14ac:dyDescent="0.3">
      <c r="A90" s="9"/>
      <c r="B90" s="27"/>
    </row>
    <row r="91" spans="1:2" x14ac:dyDescent="0.3">
      <c r="A91" s="9"/>
      <c r="B91" s="27"/>
    </row>
    <row r="92" spans="1:2" x14ac:dyDescent="0.3">
      <c r="A92" s="9"/>
      <c r="B92" s="27"/>
    </row>
    <row r="93" spans="1:2" x14ac:dyDescent="0.3">
      <c r="A93" s="9"/>
      <c r="B93" s="27"/>
    </row>
    <row r="94" spans="1:2" x14ac:dyDescent="0.3">
      <c r="A94" s="9"/>
      <c r="B94" s="27"/>
    </row>
    <row r="95" spans="1:2" x14ac:dyDescent="0.3">
      <c r="A95" s="9"/>
      <c r="B95" s="27"/>
    </row>
    <row r="96" spans="1:2" x14ac:dyDescent="0.3">
      <c r="A96" s="9"/>
      <c r="B96" s="27"/>
    </row>
    <row r="97" spans="1:2" x14ac:dyDescent="0.3">
      <c r="A97" s="9"/>
      <c r="B97" s="27"/>
    </row>
    <row r="98" spans="1:2" x14ac:dyDescent="0.3">
      <c r="A98" s="9"/>
      <c r="B98" s="27"/>
    </row>
    <row r="99" spans="1:2" x14ac:dyDescent="0.3">
      <c r="A99" s="9"/>
      <c r="B99" s="27"/>
    </row>
    <row r="100" spans="1:2" x14ac:dyDescent="0.3">
      <c r="A100" s="9"/>
      <c r="B100" s="27"/>
    </row>
    <row r="101" spans="1:2" x14ac:dyDescent="0.3">
      <c r="A101" s="9"/>
      <c r="B101" s="27"/>
    </row>
    <row r="102" spans="1:2" x14ac:dyDescent="0.3">
      <c r="A102" s="9"/>
      <c r="B102" s="27"/>
    </row>
    <row r="103" spans="1:2" x14ac:dyDescent="0.3">
      <c r="A103" s="9"/>
      <c r="B103" s="27"/>
    </row>
    <row r="104" spans="1:2" x14ac:dyDescent="0.3">
      <c r="A104" s="9"/>
      <c r="B104" s="27"/>
    </row>
    <row r="105" spans="1:2" x14ac:dyDescent="0.3">
      <c r="A105" s="9"/>
      <c r="B105" s="27"/>
    </row>
    <row r="106" spans="1:2" x14ac:dyDescent="0.3">
      <c r="A106" s="9"/>
      <c r="B106" s="27"/>
    </row>
    <row r="107" spans="1:2" x14ac:dyDescent="0.3">
      <c r="A107" s="9"/>
      <c r="B107" s="27"/>
    </row>
    <row r="108" spans="1:2" x14ac:dyDescent="0.3">
      <c r="A108" s="9"/>
      <c r="B108" s="27"/>
    </row>
    <row r="109" spans="1:2" x14ac:dyDescent="0.3">
      <c r="A109" s="9"/>
      <c r="B109" s="27"/>
    </row>
    <row r="110" spans="1:2" x14ac:dyDescent="0.3">
      <c r="A110" s="9"/>
      <c r="B110" s="27"/>
    </row>
    <row r="111" spans="1:2" x14ac:dyDescent="0.3">
      <c r="A111" s="9"/>
      <c r="B111" s="27"/>
    </row>
    <row r="112" spans="1:2" x14ac:dyDescent="0.3">
      <c r="A112" s="9"/>
      <c r="B112" s="27"/>
    </row>
    <row r="113" spans="1:2" x14ac:dyDescent="0.3">
      <c r="A113" s="9"/>
      <c r="B113" s="27"/>
    </row>
    <row r="114" spans="1:2" x14ac:dyDescent="0.3">
      <c r="A114" s="9"/>
      <c r="B114" s="27"/>
    </row>
    <row r="115" spans="1:2" x14ac:dyDescent="0.3">
      <c r="A115" s="9"/>
      <c r="B115" s="27"/>
    </row>
    <row r="116" spans="1:2" x14ac:dyDescent="0.3">
      <c r="A116" s="9"/>
      <c r="B116" s="27"/>
    </row>
    <row r="117" spans="1:2" x14ac:dyDescent="0.3">
      <c r="A117" s="9"/>
      <c r="B117" s="27"/>
    </row>
    <row r="118" spans="1:2" x14ac:dyDescent="0.3">
      <c r="A118" s="9"/>
      <c r="B118" s="27"/>
    </row>
    <row r="119" spans="1:2" x14ac:dyDescent="0.3">
      <c r="A119" s="9"/>
      <c r="B119" s="27"/>
    </row>
    <row r="120" spans="1:2" x14ac:dyDescent="0.3">
      <c r="A120" s="9"/>
      <c r="B120" s="27"/>
    </row>
    <row r="121" spans="1:2" x14ac:dyDescent="0.3">
      <c r="A121" s="9"/>
      <c r="B121" s="27"/>
    </row>
    <row r="122" spans="1:2" x14ac:dyDescent="0.3">
      <c r="A122" s="9"/>
      <c r="B122" s="27"/>
    </row>
    <row r="123" spans="1:2" x14ac:dyDescent="0.3">
      <c r="A123" s="9"/>
      <c r="B123" s="27"/>
    </row>
    <row r="124" spans="1:2" x14ac:dyDescent="0.3">
      <c r="A124" s="9"/>
      <c r="B124" s="27"/>
    </row>
    <row r="125" spans="1:2" x14ac:dyDescent="0.3">
      <c r="A125" s="9"/>
      <c r="B125" s="27"/>
    </row>
    <row r="126" spans="1:2" x14ac:dyDescent="0.3">
      <c r="A126" s="9"/>
      <c r="B126" s="27"/>
    </row>
    <row r="127" spans="1:2" x14ac:dyDescent="0.3">
      <c r="A127" s="9"/>
      <c r="B127" s="27"/>
    </row>
    <row r="128" spans="1:2" x14ac:dyDescent="0.3">
      <c r="A128" s="9"/>
      <c r="B128" s="27"/>
    </row>
  </sheetData>
  <mergeCells count="25">
    <mergeCell ref="A64:B64"/>
    <mergeCell ref="A66:B66"/>
    <mergeCell ref="A65:B65"/>
    <mergeCell ref="O3:R3"/>
    <mergeCell ref="O2:R2"/>
    <mergeCell ref="H66:I66"/>
    <mergeCell ref="D66:F66"/>
    <mergeCell ref="D65:F65"/>
    <mergeCell ref="D64:F64"/>
    <mergeCell ref="H65:I65"/>
    <mergeCell ref="H64:I64"/>
    <mergeCell ref="K66:L66"/>
    <mergeCell ref="K65:L65"/>
    <mergeCell ref="K64:L64"/>
    <mergeCell ref="B5:B6"/>
    <mergeCell ref="A5:A6"/>
    <mergeCell ref="O4:R4"/>
    <mergeCell ref="A1:B3"/>
    <mergeCell ref="M5:M6"/>
    <mergeCell ref="G4:M4"/>
    <mergeCell ref="A4:F4"/>
    <mergeCell ref="C1:M1"/>
    <mergeCell ref="C2:D3"/>
    <mergeCell ref="J2:M3"/>
    <mergeCell ref="O1:R1"/>
  </mergeCells>
  <phoneticPr fontId="20" type="noConversion"/>
  <conditionalFormatting sqref="A1:A5 A61:A64 A67:A1048576">
    <cfRule type="duplicateValues" dxfId="75" priority="155"/>
  </conditionalFormatting>
  <conditionalFormatting sqref="A1:A6 A61:A64 A67:A1048576">
    <cfRule type="duplicateValues" dxfId="74" priority="71"/>
    <cfRule type="duplicateValues" dxfId="73" priority="94"/>
    <cfRule type="duplicateValues" dxfId="72" priority="200"/>
  </conditionalFormatting>
  <conditionalFormatting sqref="A7:A60">
    <cfRule type="duplicateValues" dxfId="71" priority="9"/>
  </conditionalFormatting>
  <conditionalFormatting sqref="A65:A66">
    <cfRule type="duplicateValues" dxfId="70" priority="1"/>
    <cfRule type="duplicateValues" dxfId="69" priority="2"/>
    <cfRule type="duplicateValues" dxfId="68" priority="3"/>
    <cfRule type="duplicateValues" dxfId="67" priority="7"/>
  </conditionalFormatting>
  <conditionalFormatting sqref="B1:B5 B61:B64 B67:B1048576">
    <cfRule type="duplicateValues" dxfId="66" priority="159"/>
    <cfRule type="duplicateValues" dxfId="65" priority="160"/>
  </conditionalFormatting>
  <conditionalFormatting sqref="B1:B6 B61:B64 B67:B1048576">
    <cfRule type="duplicateValues" dxfId="64" priority="300"/>
  </conditionalFormatting>
  <conditionalFormatting sqref="B61:B64 B67:B1048576">
    <cfRule type="duplicateValues" dxfId="63" priority="165"/>
  </conditionalFormatting>
  <conditionalFormatting sqref="B65:B66">
    <cfRule type="duplicateValues" dxfId="62" priority="4"/>
    <cfRule type="duplicateValues" dxfId="61" priority="5"/>
    <cfRule type="duplicateValues" dxfId="60" priority="6"/>
    <cfRule type="duplicateValues" dxfId="59" priority="8"/>
  </conditionalFormatting>
  <conditionalFormatting sqref="I7:I60">
    <cfRule type="cellIs" dxfId="58" priority="115" stopIfTrue="1" operator="lessThan">
      <formula>0.7</formula>
    </cfRule>
  </conditionalFormatting>
  <pageMargins left="0.7" right="0.7" top="0.75" bottom="0.75" header="0.3" footer="0.3"/>
  <pageSetup scale="59" orientation="landscape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25124-A6C2-4899-9F83-88536FD71896}">
  <sheetPr>
    <pageSetUpPr fitToPage="1"/>
  </sheetPr>
  <dimension ref="A1:J57"/>
  <sheetViews>
    <sheetView zoomScale="70" zoomScaleNormal="70" workbookViewId="0">
      <pane ySplit="1" topLeftCell="A2" activePane="bottomLeft" state="frozen"/>
      <selection pane="bottomLeft" activeCell="C2" sqref="C2"/>
    </sheetView>
  </sheetViews>
  <sheetFormatPr defaultColWidth="8.59765625" defaultRowHeight="15.6" x14ac:dyDescent="0.3"/>
  <cols>
    <col min="1" max="1" width="11.5" style="43" bestFit="1" customWidth="1"/>
    <col min="2" max="2" width="39.19921875" style="42" customWidth="1"/>
    <col min="3" max="4" width="13.09765625" style="42" bestFit="1" customWidth="1"/>
    <col min="5" max="5" width="20" style="42" bestFit="1" customWidth="1"/>
    <col min="6" max="7" width="9.296875" style="42" customWidth="1"/>
    <col min="8" max="10" width="16.296875" style="22" bestFit="1" customWidth="1"/>
    <col min="11" max="12" width="8.59765625" style="42"/>
    <col min="13" max="13" width="26" style="42" bestFit="1" customWidth="1"/>
    <col min="14" max="16384" width="8.59765625" style="42"/>
  </cols>
  <sheetData>
    <row r="1" spans="1:10" ht="31.2" x14ac:dyDescent="0.3">
      <c r="A1" s="38" t="s">
        <v>129</v>
      </c>
      <c r="B1" s="39" t="s">
        <v>77</v>
      </c>
      <c r="C1" s="40" t="s">
        <v>110</v>
      </c>
      <c r="D1" s="40" t="s">
        <v>111</v>
      </c>
      <c r="E1" s="40" t="s">
        <v>112</v>
      </c>
      <c r="F1" s="40" t="s">
        <v>108</v>
      </c>
      <c r="G1" s="40" t="s">
        <v>109</v>
      </c>
      <c r="H1" s="39" t="s">
        <v>113</v>
      </c>
      <c r="I1" s="39" t="s">
        <v>114</v>
      </c>
      <c r="J1" s="39" t="s">
        <v>115</v>
      </c>
    </row>
    <row r="2" spans="1:10" x14ac:dyDescent="0.3">
      <c r="A2" s="45">
        <v>81066</v>
      </c>
      <c r="B2" s="45" t="s">
        <v>121</v>
      </c>
      <c r="C2" s="44">
        <v>850</v>
      </c>
      <c r="D2" s="44">
        <v>668</v>
      </c>
      <c r="E2" s="44">
        <v>124</v>
      </c>
      <c r="F2" s="21">
        <v>1</v>
      </c>
      <c r="G2" s="21">
        <v>1</v>
      </c>
      <c r="H2" s="41">
        <f>C2+F2</f>
        <v>851</v>
      </c>
      <c r="I2" s="41">
        <f>SUM(D2+G2)</f>
        <v>669</v>
      </c>
      <c r="J2" s="41">
        <f>E2</f>
        <v>124</v>
      </c>
    </row>
    <row r="3" spans="1:10" x14ac:dyDescent="0.3">
      <c r="A3" s="45">
        <v>81093</v>
      </c>
      <c r="B3" s="45" t="s">
        <v>43</v>
      </c>
      <c r="C3" s="44">
        <v>822</v>
      </c>
      <c r="D3" s="44">
        <v>717</v>
      </c>
      <c r="E3" s="44">
        <v>167</v>
      </c>
      <c r="F3" s="20"/>
      <c r="G3" s="20"/>
      <c r="H3" s="41">
        <f t="shared" ref="H3:H57" si="0">C3+F3</f>
        <v>822</v>
      </c>
      <c r="I3" s="41">
        <f t="shared" ref="I3:I57" si="1">SUM(D3+G3)</f>
        <v>717</v>
      </c>
      <c r="J3" s="41">
        <f t="shared" ref="J3:J57" si="2">E3</f>
        <v>167</v>
      </c>
    </row>
    <row r="4" spans="1:10" x14ac:dyDescent="0.3">
      <c r="A4" s="45">
        <v>81113</v>
      </c>
      <c r="B4" s="45" t="s">
        <v>94</v>
      </c>
      <c r="C4" s="44">
        <v>818</v>
      </c>
      <c r="D4" s="44">
        <v>694</v>
      </c>
      <c r="E4" s="44">
        <v>47</v>
      </c>
      <c r="F4" s="48"/>
      <c r="G4" s="48"/>
      <c r="H4" s="41">
        <f t="shared" si="0"/>
        <v>818</v>
      </c>
      <c r="I4" s="41">
        <f t="shared" si="1"/>
        <v>694</v>
      </c>
      <c r="J4" s="41">
        <f t="shared" si="2"/>
        <v>47</v>
      </c>
    </row>
    <row r="5" spans="1:10" x14ac:dyDescent="0.3">
      <c r="A5" s="45">
        <v>81115</v>
      </c>
      <c r="B5" s="45" t="s">
        <v>104</v>
      </c>
      <c r="C5" s="44">
        <v>284</v>
      </c>
      <c r="D5" s="44">
        <v>233</v>
      </c>
      <c r="E5" s="44">
        <v>57</v>
      </c>
      <c r="F5" s="20"/>
      <c r="G5" s="20"/>
      <c r="H5" s="41">
        <f t="shared" si="0"/>
        <v>284</v>
      </c>
      <c r="I5" s="41">
        <f t="shared" si="1"/>
        <v>233</v>
      </c>
      <c r="J5" s="41">
        <f t="shared" si="2"/>
        <v>57</v>
      </c>
    </row>
    <row r="6" spans="1:10" x14ac:dyDescent="0.3">
      <c r="A6" s="45">
        <v>81126</v>
      </c>
      <c r="B6" s="45" t="s">
        <v>75</v>
      </c>
      <c r="C6" s="44">
        <v>757</v>
      </c>
      <c r="D6" s="44">
        <v>759</v>
      </c>
      <c r="E6" s="44">
        <v>64</v>
      </c>
      <c r="F6" s="48"/>
      <c r="G6" s="48"/>
      <c r="H6" s="41">
        <f t="shared" si="0"/>
        <v>757</v>
      </c>
      <c r="I6" s="41">
        <f t="shared" si="1"/>
        <v>759</v>
      </c>
      <c r="J6" s="41">
        <f t="shared" si="2"/>
        <v>64</v>
      </c>
    </row>
    <row r="7" spans="1:10" x14ac:dyDescent="0.3">
      <c r="A7" s="45">
        <v>81130</v>
      </c>
      <c r="B7" s="45" t="s">
        <v>102</v>
      </c>
      <c r="C7" s="44">
        <v>685</v>
      </c>
      <c r="D7" s="44">
        <v>571</v>
      </c>
      <c r="E7" s="44">
        <v>50</v>
      </c>
      <c r="F7" s="20"/>
      <c r="G7" s="20"/>
      <c r="H7" s="41">
        <f t="shared" si="0"/>
        <v>685</v>
      </c>
      <c r="I7" s="41">
        <f t="shared" si="1"/>
        <v>571</v>
      </c>
      <c r="J7" s="41">
        <f t="shared" si="2"/>
        <v>50</v>
      </c>
    </row>
    <row r="8" spans="1:10" x14ac:dyDescent="0.3">
      <c r="A8" s="45">
        <v>81142</v>
      </c>
      <c r="B8" s="45" t="s">
        <v>137</v>
      </c>
      <c r="C8" s="44">
        <v>153</v>
      </c>
      <c r="D8" s="44">
        <v>147</v>
      </c>
      <c r="E8" s="44">
        <v>0</v>
      </c>
      <c r="F8" s="48"/>
      <c r="G8" s="48"/>
      <c r="H8" s="41">
        <f t="shared" si="0"/>
        <v>153</v>
      </c>
      <c r="I8" s="41">
        <f t="shared" si="1"/>
        <v>147</v>
      </c>
      <c r="J8" s="41">
        <f t="shared" si="2"/>
        <v>0</v>
      </c>
    </row>
    <row r="9" spans="1:10" x14ac:dyDescent="0.3">
      <c r="A9" s="45">
        <v>81145</v>
      </c>
      <c r="B9" s="45" t="s">
        <v>125</v>
      </c>
      <c r="C9" s="44">
        <v>701</v>
      </c>
      <c r="D9" s="44">
        <v>607</v>
      </c>
      <c r="E9" s="44">
        <v>4</v>
      </c>
      <c r="F9" s="48"/>
      <c r="G9" s="48"/>
      <c r="H9" s="41">
        <f t="shared" si="0"/>
        <v>701</v>
      </c>
      <c r="I9" s="41">
        <f t="shared" si="1"/>
        <v>607</v>
      </c>
      <c r="J9" s="41">
        <f t="shared" si="2"/>
        <v>4</v>
      </c>
    </row>
    <row r="10" spans="1:10" x14ac:dyDescent="0.3">
      <c r="A10" s="45">
        <v>81146</v>
      </c>
      <c r="B10" s="45" t="s">
        <v>95</v>
      </c>
      <c r="C10" s="44">
        <v>1356</v>
      </c>
      <c r="D10" s="44">
        <v>1169</v>
      </c>
      <c r="E10" s="44">
        <v>94</v>
      </c>
      <c r="F10" s="20"/>
      <c r="G10" s="20"/>
      <c r="H10" s="41">
        <f t="shared" si="0"/>
        <v>1356</v>
      </c>
      <c r="I10" s="41">
        <f t="shared" si="1"/>
        <v>1169</v>
      </c>
      <c r="J10" s="41">
        <f t="shared" si="2"/>
        <v>94</v>
      </c>
    </row>
    <row r="11" spans="1:10" x14ac:dyDescent="0.3">
      <c r="A11" s="45">
        <v>81150</v>
      </c>
      <c r="B11" s="45" t="s">
        <v>142</v>
      </c>
      <c r="C11" s="44">
        <v>181</v>
      </c>
      <c r="D11" s="44">
        <v>156</v>
      </c>
      <c r="E11" s="44">
        <v>10</v>
      </c>
      <c r="F11" s="48"/>
      <c r="G11" s="48"/>
      <c r="H11" s="41">
        <f t="shared" si="0"/>
        <v>181</v>
      </c>
      <c r="I11" s="41">
        <f t="shared" si="1"/>
        <v>156</v>
      </c>
      <c r="J11" s="41">
        <f t="shared" si="2"/>
        <v>10</v>
      </c>
    </row>
    <row r="12" spans="1:10" x14ac:dyDescent="0.3">
      <c r="A12" s="45">
        <v>81152</v>
      </c>
      <c r="B12" s="45" t="s">
        <v>144</v>
      </c>
      <c r="C12" s="44">
        <v>695</v>
      </c>
      <c r="D12" s="44">
        <v>688</v>
      </c>
      <c r="E12" s="44">
        <v>3</v>
      </c>
      <c r="F12" s="48"/>
      <c r="G12" s="48"/>
      <c r="H12" s="41">
        <f t="shared" si="0"/>
        <v>695</v>
      </c>
      <c r="I12" s="41">
        <f t="shared" si="1"/>
        <v>688</v>
      </c>
      <c r="J12" s="41">
        <f t="shared" si="2"/>
        <v>3</v>
      </c>
    </row>
    <row r="13" spans="1:10" x14ac:dyDescent="0.3">
      <c r="A13" s="45">
        <v>81155</v>
      </c>
      <c r="B13" s="45" t="s">
        <v>57</v>
      </c>
      <c r="C13" s="44">
        <v>1006</v>
      </c>
      <c r="D13" s="44">
        <v>666</v>
      </c>
      <c r="E13" s="44">
        <v>10</v>
      </c>
      <c r="F13" s="48"/>
      <c r="G13" s="48"/>
      <c r="H13" s="41">
        <f t="shared" si="0"/>
        <v>1006</v>
      </c>
      <c r="I13" s="41">
        <f t="shared" si="1"/>
        <v>666</v>
      </c>
      <c r="J13" s="41">
        <f t="shared" si="2"/>
        <v>10</v>
      </c>
    </row>
    <row r="14" spans="1:10" x14ac:dyDescent="0.3">
      <c r="A14" s="45">
        <v>81166</v>
      </c>
      <c r="B14" s="45" t="s">
        <v>44</v>
      </c>
      <c r="C14" s="44">
        <v>788</v>
      </c>
      <c r="D14" s="44">
        <v>750</v>
      </c>
      <c r="E14" s="44">
        <v>244</v>
      </c>
      <c r="F14" s="48"/>
      <c r="G14" s="48"/>
      <c r="H14" s="41">
        <f t="shared" si="0"/>
        <v>788</v>
      </c>
      <c r="I14" s="41">
        <f t="shared" si="1"/>
        <v>750</v>
      </c>
      <c r="J14" s="41">
        <f t="shared" si="2"/>
        <v>244</v>
      </c>
    </row>
    <row r="15" spans="1:10" x14ac:dyDescent="0.3">
      <c r="A15" s="45">
        <v>81167</v>
      </c>
      <c r="B15" s="45" t="s">
        <v>73</v>
      </c>
      <c r="C15" s="44">
        <v>414</v>
      </c>
      <c r="D15" s="44">
        <v>335</v>
      </c>
      <c r="E15" s="44">
        <v>75</v>
      </c>
      <c r="F15" s="48"/>
      <c r="G15" s="48"/>
      <c r="H15" s="41">
        <f t="shared" si="0"/>
        <v>414</v>
      </c>
      <c r="I15" s="41">
        <f t="shared" si="1"/>
        <v>335</v>
      </c>
      <c r="J15" s="41">
        <f t="shared" si="2"/>
        <v>75</v>
      </c>
    </row>
    <row r="16" spans="1:10" x14ac:dyDescent="0.3">
      <c r="A16" s="45">
        <v>81170</v>
      </c>
      <c r="B16" s="45" t="s">
        <v>101</v>
      </c>
      <c r="C16" s="44">
        <v>211</v>
      </c>
      <c r="D16" s="44">
        <v>87</v>
      </c>
      <c r="E16" s="44">
        <v>29</v>
      </c>
      <c r="F16" s="48"/>
      <c r="G16" s="48"/>
      <c r="H16" s="41">
        <f t="shared" si="0"/>
        <v>211</v>
      </c>
      <c r="I16" s="41">
        <f t="shared" si="1"/>
        <v>87</v>
      </c>
      <c r="J16" s="41">
        <f t="shared" si="2"/>
        <v>29</v>
      </c>
    </row>
    <row r="17" spans="1:10" x14ac:dyDescent="0.3">
      <c r="A17" s="45">
        <v>81178</v>
      </c>
      <c r="B17" s="45" t="s">
        <v>106</v>
      </c>
      <c r="C17" s="44">
        <v>1149</v>
      </c>
      <c r="D17" s="44">
        <v>1065</v>
      </c>
      <c r="E17" s="44">
        <v>28</v>
      </c>
      <c r="F17" s="48"/>
      <c r="G17" s="48"/>
      <c r="H17" s="41">
        <f t="shared" si="0"/>
        <v>1149</v>
      </c>
      <c r="I17" s="41">
        <f t="shared" si="1"/>
        <v>1065</v>
      </c>
      <c r="J17" s="41">
        <f t="shared" si="2"/>
        <v>28</v>
      </c>
    </row>
    <row r="18" spans="1:10" x14ac:dyDescent="0.3">
      <c r="A18" s="45">
        <v>81184</v>
      </c>
      <c r="B18" s="45" t="s">
        <v>92</v>
      </c>
      <c r="C18" s="44">
        <v>968</v>
      </c>
      <c r="D18" s="44">
        <v>868</v>
      </c>
      <c r="E18" s="44">
        <v>22</v>
      </c>
      <c r="F18" s="21"/>
      <c r="G18" s="21"/>
      <c r="H18" s="41">
        <f t="shared" si="0"/>
        <v>968</v>
      </c>
      <c r="I18" s="41">
        <f t="shared" si="1"/>
        <v>868</v>
      </c>
      <c r="J18" s="41">
        <f t="shared" si="2"/>
        <v>22</v>
      </c>
    </row>
    <row r="19" spans="1:10" x14ac:dyDescent="0.3">
      <c r="A19" s="45">
        <v>81186</v>
      </c>
      <c r="B19" s="45" t="s">
        <v>118</v>
      </c>
      <c r="C19" s="44">
        <v>1226</v>
      </c>
      <c r="D19" s="44">
        <v>1012</v>
      </c>
      <c r="E19" s="44">
        <v>2</v>
      </c>
      <c r="F19" s="48"/>
      <c r="G19" s="48"/>
      <c r="H19" s="41">
        <f t="shared" si="0"/>
        <v>1226</v>
      </c>
      <c r="I19" s="41">
        <f t="shared" si="1"/>
        <v>1012</v>
      </c>
      <c r="J19" s="41">
        <f t="shared" si="2"/>
        <v>2</v>
      </c>
    </row>
    <row r="20" spans="1:10" x14ac:dyDescent="0.3">
      <c r="A20" s="45">
        <v>81187</v>
      </c>
      <c r="B20" s="45" t="s">
        <v>45</v>
      </c>
      <c r="C20" s="44">
        <v>756</v>
      </c>
      <c r="D20" s="44">
        <v>691</v>
      </c>
      <c r="E20" s="44">
        <v>140</v>
      </c>
      <c r="F20" s="48"/>
      <c r="G20" s="48"/>
      <c r="H20" s="41">
        <f t="shared" si="0"/>
        <v>756</v>
      </c>
      <c r="I20" s="41">
        <f t="shared" si="1"/>
        <v>691</v>
      </c>
      <c r="J20" s="41">
        <f t="shared" si="2"/>
        <v>140</v>
      </c>
    </row>
    <row r="21" spans="1:10" x14ac:dyDescent="0.3">
      <c r="A21" s="45">
        <v>81192</v>
      </c>
      <c r="B21" s="45" t="s">
        <v>138</v>
      </c>
      <c r="C21" s="44">
        <v>267</v>
      </c>
      <c r="D21" s="44">
        <v>190</v>
      </c>
      <c r="E21" s="44">
        <v>4</v>
      </c>
      <c r="F21" s="48"/>
      <c r="G21" s="48"/>
      <c r="H21" s="41">
        <f t="shared" si="0"/>
        <v>267</v>
      </c>
      <c r="I21" s="41">
        <f t="shared" si="1"/>
        <v>190</v>
      </c>
      <c r="J21" s="41">
        <f t="shared" si="2"/>
        <v>4</v>
      </c>
    </row>
    <row r="22" spans="1:10" x14ac:dyDescent="0.3">
      <c r="A22" s="45">
        <v>81195</v>
      </c>
      <c r="B22" s="45" t="s">
        <v>46</v>
      </c>
      <c r="C22" s="44">
        <v>831</v>
      </c>
      <c r="D22" s="44">
        <v>588</v>
      </c>
      <c r="E22" s="44">
        <v>110</v>
      </c>
      <c r="F22" s="48"/>
      <c r="G22" s="48"/>
      <c r="H22" s="41">
        <f t="shared" si="0"/>
        <v>831</v>
      </c>
      <c r="I22" s="41">
        <f t="shared" si="1"/>
        <v>588</v>
      </c>
      <c r="J22" s="41">
        <f t="shared" si="2"/>
        <v>110</v>
      </c>
    </row>
    <row r="23" spans="1:10" x14ac:dyDescent="0.3">
      <c r="A23" s="45">
        <v>81199</v>
      </c>
      <c r="B23" s="45" t="s">
        <v>103</v>
      </c>
      <c r="C23" s="44">
        <v>464</v>
      </c>
      <c r="D23" s="44">
        <v>350</v>
      </c>
      <c r="E23" s="44">
        <v>34</v>
      </c>
      <c r="F23" s="48">
        <v>3</v>
      </c>
      <c r="G23" s="48">
        <v>3</v>
      </c>
      <c r="H23" s="41">
        <f t="shared" si="0"/>
        <v>467</v>
      </c>
      <c r="I23" s="41">
        <f t="shared" si="1"/>
        <v>353</v>
      </c>
      <c r="J23" s="41">
        <f t="shared" si="2"/>
        <v>34</v>
      </c>
    </row>
    <row r="24" spans="1:10" x14ac:dyDescent="0.3">
      <c r="A24" s="45">
        <v>81206</v>
      </c>
      <c r="B24" s="45" t="s">
        <v>96</v>
      </c>
      <c r="C24" s="44">
        <v>1082</v>
      </c>
      <c r="D24" s="44">
        <v>1048</v>
      </c>
      <c r="E24" s="44">
        <v>16</v>
      </c>
      <c r="F24" s="48"/>
      <c r="G24" s="48"/>
      <c r="H24" s="41">
        <f t="shared" si="0"/>
        <v>1082</v>
      </c>
      <c r="I24" s="41">
        <f t="shared" si="1"/>
        <v>1048</v>
      </c>
      <c r="J24" s="41">
        <f t="shared" si="2"/>
        <v>16</v>
      </c>
    </row>
    <row r="25" spans="1:10" x14ac:dyDescent="0.3">
      <c r="A25" s="45">
        <v>81207</v>
      </c>
      <c r="B25" s="45" t="s">
        <v>131</v>
      </c>
      <c r="C25" s="44">
        <v>1090</v>
      </c>
      <c r="D25" s="44">
        <v>1019</v>
      </c>
      <c r="E25" s="44">
        <v>78</v>
      </c>
      <c r="F25" s="48"/>
      <c r="G25" s="48"/>
      <c r="H25" s="41">
        <f t="shared" si="0"/>
        <v>1090</v>
      </c>
      <c r="I25" s="41">
        <f t="shared" si="1"/>
        <v>1019</v>
      </c>
      <c r="J25" s="41">
        <f t="shared" si="2"/>
        <v>78</v>
      </c>
    </row>
    <row r="26" spans="1:10" x14ac:dyDescent="0.3">
      <c r="A26" s="45">
        <v>81209</v>
      </c>
      <c r="B26" s="45" t="s">
        <v>52</v>
      </c>
      <c r="C26" s="44">
        <v>685</v>
      </c>
      <c r="D26" s="44">
        <v>527</v>
      </c>
      <c r="E26" s="44">
        <v>25</v>
      </c>
      <c r="F26" s="48">
        <v>2</v>
      </c>
      <c r="G26" s="48">
        <v>2</v>
      </c>
      <c r="H26" s="41">
        <f t="shared" si="0"/>
        <v>687</v>
      </c>
      <c r="I26" s="41">
        <f t="shared" si="1"/>
        <v>529</v>
      </c>
      <c r="J26" s="41">
        <f t="shared" si="2"/>
        <v>25</v>
      </c>
    </row>
    <row r="27" spans="1:10" x14ac:dyDescent="0.3">
      <c r="A27" s="45">
        <v>81210</v>
      </c>
      <c r="B27" s="45" t="s">
        <v>53</v>
      </c>
      <c r="C27" s="44">
        <v>1011</v>
      </c>
      <c r="D27" s="44">
        <v>804</v>
      </c>
      <c r="E27" s="44">
        <v>236</v>
      </c>
      <c r="F27" s="48">
        <v>4</v>
      </c>
      <c r="G27" s="48">
        <v>4</v>
      </c>
      <c r="H27" s="41">
        <f t="shared" si="0"/>
        <v>1015</v>
      </c>
      <c r="I27" s="41">
        <f t="shared" si="1"/>
        <v>808</v>
      </c>
      <c r="J27" s="41">
        <f t="shared" si="2"/>
        <v>236</v>
      </c>
    </row>
    <row r="28" spans="1:10" x14ac:dyDescent="0.3">
      <c r="A28" s="45">
        <v>81212</v>
      </c>
      <c r="B28" s="45" t="s">
        <v>55</v>
      </c>
      <c r="C28" s="44">
        <v>597</v>
      </c>
      <c r="D28" s="44">
        <v>533</v>
      </c>
      <c r="E28" s="44">
        <v>604</v>
      </c>
      <c r="F28" s="48"/>
      <c r="G28" s="48"/>
      <c r="H28" s="41">
        <f t="shared" si="0"/>
        <v>597</v>
      </c>
      <c r="I28" s="41">
        <f t="shared" si="1"/>
        <v>533</v>
      </c>
      <c r="J28" s="41">
        <f t="shared" si="2"/>
        <v>604</v>
      </c>
    </row>
    <row r="29" spans="1:10" x14ac:dyDescent="0.3">
      <c r="A29" s="45">
        <v>81214</v>
      </c>
      <c r="B29" s="45" t="s">
        <v>56</v>
      </c>
      <c r="C29" s="44">
        <v>967</v>
      </c>
      <c r="D29" s="44">
        <v>685</v>
      </c>
      <c r="E29" s="44">
        <v>3</v>
      </c>
      <c r="F29" s="48">
        <v>2</v>
      </c>
      <c r="G29" s="48">
        <v>2</v>
      </c>
      <c r="H29" s="41">
        <f t="shared" si="0"/>
        <v>969</v>
      </c>
      <c r="I29" s="41">
        <f t="shared" si="1"/>
        <v>687</v>
      </c>
      <c r="J29" s="41">
        <f t="shared" si="2"/>
        <v>3</v>
      </c>
    </row>
    <row r="30" spans="1:10" x14ac:dyDescent="0.3">
      <c r="A30" s="45">
        <v>81218</v>
      </c>
      <c r="B30" s="45" t="s">
        <v>72</v>
      </c>
      <c r="C30" s="44">
        <v>806</v>
      </c>
      <c r="D30" s="44">
        <v>547</v>
      </c>
      <c r="E30" s="44">
        <v>288</v>
      </c>
      <c r="F30" s="48"/>
      <c r="G30" s="48"/>
      <c r="H30" s="41">
        <f t="shared" si="0"/>
        <v>806</v>
      </c>
      <c r="I30" s="41">
        <f t="shared" si="1"/>
        <v>547</v>
      </c>
      <c r="J30" s="41">
        <f t="shared" si="2"/>
        <v>288</v>
      </c>
    </row>
    <row r="31" spans="1:10" x14ac:dyDescent="0.3">
      <c r="A31" s="45">
        <v>81219</v>
      </c>
      <c r="B31" s="45" t="s">
        <v>136</v>
      </c>
      <c r="C31" s="44">
        <v>232</v>
      </c>
      <c r="D31" s="44">
        <v>214</v>
      </c>
      <c r="E31" s="44">
        <v>474</v>
      </c>
      <c r="F31" s="48"/>
      <c r="G31" s="48"/>
      <c r="H31" s="41">
        <f t="shared" si="0"/>
        <v>232</v>
      </c>
      <c r="I31" s="41">
        <f t="shared" si="1"/>
        <v>214</v>
      </c>
      <c r="J31" s="41">
        <f t="shared" si="2"/>
        <v>474</v>
      </c>
    </row>
    <row r="32" spans="1:10" x14ac:dyDescent="0.3">
      <c r="A32" s="45">
        <v>81221</v>
      </c>
      <c r="B32" s="45" t="s">
        <v>135</v>
      </c>
      <c r="C32" s="44">
        <v>1370</v>
      </c>
      <c r="D32" s="44">
        <v>1330</v>
      </c>
      <c r="E32" s="44">
        <v>46</v>
      </c>
      <c r="F32" s="48"/>
      <c r="G32" s="48"/>
      <c r="H32" s="41">
        <f t="shared" si="0"/>
        <v>1370</v>
      </c>
      <c r="I32" s="41">
        <f t="shared" si="1"/>
        <v>1330</v>
      </c>
      <c r="J32" s="41">
        <f t="shared" si="2"/>
        <v>46</v>
      </c>
    </row>
    <row r="33" spans="1:10" x14ac:dyDescent="0.3">
      <c r="A33" s="45">
        <v>81223</v>
      </c>
      <c r="B33" s="45" t="s">
        <v>74</v>
      </c>
      <c r="C33" s="44">
        <v>912</v>
      </c>
      <c r="D33" s="44">
        <v>716</v>
      </c>
      <c r="E33" s="44">
        <v>25</v>
      </c>
      <c r="F33" s="48"/>
      <c r="G33" s="48"/>
      <c r="H33" s="41">
        <f t="shared" si="0"/>
        <v>912</v>
      </c>
      <c r="I33" s="41">
        <f t="shared" si="1"/>
        <v>716</v>
      </c>
      <c r="J33" s="41">
        <f t="shared" si="2"/>
        <v>25</v>
      </c>
    </row>
    <row r="34" spans="1:10" x14ac:dyDescent="0.3">
      <c r="A34" s="45">
        <v>81226</v>
      </c>
      <c r="B34" s="45" t="s">
        <v>107</v>
      </c>
      <c r="C34" s="44">
        <v>601</v>
      </c>
      <c r="D34" s="44">
        <v>460</v>
      </c>
      <c r="E34" s="44">
        <v>14</v>
      </c>
      <c r="F34" s="48">
        <v>1</v>
      </c>
      <c r="G34" s="48">
        <v>1</v>
      </c>
      <c r="H34" s="41">
        <f t="shared" si="0"/>
        <v>602</v>
      </c>
      <c r="I34" s="41">
        <f t="shared" si="1"/>
        <v>461</v>
      </c>
      <c r="J34" s="41">
        <f t="shared" si="2"/>
        <v>14</v>
      </c>
    </row>
    <row r="35" spans="1:10" x14ac:dyDescent="0.3">
      <c r="A35" s="45">
        <v>81227</v>
      </c>
      <c r="B35" s="45" t="s">
        <v>132</v>
      </c>
      <c r="C35" s="44">
        <v>903</v>
      </c>
      <c r="D35" s="44">
        <v>844</v>
      </c>
      <c r="E35" s="44">
        <v>18</v>
      </c>
      <c r="F35" s="20"/>
      <c r="G35" s="20"/>
      <c r="H35" s="41">
        <f t="shared" si="0"/>
        <v>903</v>
      </c>
      <c r="I35" s="41">
        <f t="shared" si="1"/>
        <v>844</v>
      </c>
      <c r="J35" s="41">
        <f t="shared" si="2"/>
        <v>18</v>
      </c>
    </row>
    <row r="36" spans="1:10" x14ac:dyDescent="0.3">
      <c r="A36" s="45">
        <v>81230</v>
      </c>
      <c r="B36" s="45" t="s">
        <v>97</v>
      </c>
      <c r="C36" s="44">
        <v>858</v>
      </c>
      <c r="D36" s="44">
        <v>673</v>
      </c>
      <c r="E36" s="44">
        <v>97</v>
      </c>
      <c r="F36" s="20"/>
      <c r="G36" s="20"/>
      <c r="H36" s="41">
        <f t="shared" si="0"/>
        <v>858</v>
      </c>
      <c r="I36" s="41">
        <f t="shared" si="1"/>
        <v>673</v>
      </c>
      <c r="J36" s="41">
        <f t="shared" si="2"/>
        <v>97</v>
      </c>
    </row>
    <row r="37" spans="1:10" x14ac:dyDescent="0.3">
      <c r="A37" s="45">
        <v>81231</v>
      </c>
      <c r="B37" s="45" t="s">
        <v>133</v>
      </c>
      <c r="C37" s="44">
        <v>1181</v>
      </c>
      <c r="D37" s="44">
        <v>1132</v>
      </c>
      <c r="E37" s="44">
        <v>17</v>
      </c>
      <c r="F37" s="48"/>
      <c r="G37" s="48"/>
      <c r="H37" s="41">
        <f t="shared" si="0"/>
        <v>1181</v>
      </c>
      <c r="I37" s="41">
        <f t="shared" si="1"/>
        <v>1132</v>
      </c>
      <c r="J37" s="41">
        <f t="shared" si="2"/>
        <v>17</v>
      </c>
    </row>
    <row r="38" spans="1:10" x14ac:dyDescent="0.3">
      <c r="A38" s="45">
        <v>81234</v>
      </c>
      <c r="B38" s="45" t="s">
        <v>76</v>
      </c>
      <c r="C38" s="44">
        <v>7</v>
      </c>
      <c r="D38" s="44">
        <v>7</v>
      </c>
      <c r="E38" s="44">
        <v>40</v>
      </c>
      <c r="F38" s="48"/>
      <c r="G38" s="48"/>
      <c r="H38" s="41">
        <f t="shared" si="0"/>
        <v>7</v>
      </c>
      <c r="I38" s="41">
        <f t="shared" si="1"/>
        <v>7</v>
      </c>
      <c r="J38" s="41">
        <f t="shared" si="2"/>
        <v>40</v>
      </c>
    </row>
    <row r="39" spans="1:10" x14ac:dyDescent="0.3">
      <c r="A39" s="45">
        <v>81237</v>
      </c>
      <c r="B39" s="45" t="s">
        <v>85</v>
      </c>
      <c r="C39" s="44">
        <v>877</v>
      </c>
      <c r="D39" s="44">
        <v>832</v>
      </c>
      <c r="E39" s="44">
        <v>43</v>
      </c>
      <c r="F39" s="48"/>
      <c r="G39" s="48"/>
      <c r="H39" s="41">
        <f t="shared" si="0"/>
        <v>877</v>
      </c>
      <c r="I39" s="41">
        <f t="shared" si="1"/>
        <v>832</v>
      </c>
      <c r="J39" s="41">
        <f t="shared" si="2"/>
        <v>43</v>
      </c>
    </row>
    <row r="40" spans="1:10" x14ac:dyDescent="0.3">
      <c r="A40" s="45">
        <v>81238</v>
      </c>
      <c r="B40" s="45" t="s">
        <v>87</v>
      </c>
      <c r="C40" s="44">
        <v>1405</v>
      </c>
      <c r="D40" s="44">
        <v>1237</v>
      </c>
      <c r="E40" s="44">
        <v>220</v>
      </c>
      <c r="F40" s="48">
        <v>13</v>
      </c>
      <c r="G40" s="48">
        <v>13</v>
      </c>
      <c r="H40" s="41">
        <f t="shared" si="0"/>
        <v>1418</v>
      </c>
      <c r="I40" s="41">
        <f t="shared" si="1"/>
        <v>1250</v>
      </c>
      <c r="J40" s="41">
        <f t="shared" si="2"/>
        <v>220</v>
      </c>
    </row>
    <row r="41" spans="1:10" x14ac:dyDescent="0.3">
      <c r="A41" s="45">
        <v>81239</v>
      </c>
      <c r="B41" s="45" t="s">
        <v>140</v>
      </c>
      <c r="C41" s="44">
        <v>925</v>
      </c>
      <c r="D41" s="44">
        <v>837</v>
      </c>
      <c r="E41" s="44">
        <v>10</v>
      </c>
      <c r="F41" s="48">
        <v>5</v>
      </c>
      <c r="G41" s="48">
        <v>5</v>
      </c>
      <c r="H41" s="41">
        <f t="shared" si="0"/>
        <v>930</v>
      </c>
      <c r="I41" s="41">
        <f t="shared" si="1"/>
        <v>842</v>
      </c>
      <c r="J41" s="41">
        <f t="shared" si="2"/>
        <v>10</v>
      </c>
    </row>
    <row r="42" spans="1:10" x14ac:dyDescent="0.3">
      <c r="A42" s="45">
        <v>81242</v>
      </c>
      <c r="B42" s="45" t="s">
        <v>98</v>
      </c>
      <c r="C42" s="44">
        <v>820</v>
      </c>
      <c r="D42" s="44">
        <v>677</v>
      </c>
      <c r="E42" s="44">
        <v>13</v>
      </c>
      <c r="F42" s="48"/>
      <c r="G42" s="48"/>
      <c r="H42" s="41">
        <f t="shared" si="0"/>
        <v>820</v>
      </c>
      <c r="I42" s="41">
        <f t="shared" si="1"/>
        <v>677</v>
      </c>
      <c r="J42" s="41">
        <f t="shared" si="2"/>
        <v>13</v>
      </c>
    </row>
    <row r="43" spans="1:10" x14ac:dyDescent="0.3">
      <c r="A43" s="45">
        <v>81248</v>
      </c>
      <c r="B43" s="45" t="s">
        <v>83</v>
      </c>
      <c r="C43" s="44">
        <v>992</v>
      </c>
      <c r="D43" s="44">
        <v>893</v>
      </c>
      <c r="E43" s="44">
        <v>6</v>
      </c>
      <c r="F43" s="48">
        <v>1</v>
      </c>
      <c r="G43" s="48">
        <v>1</v>
      </c>
      <c r="H43" s="41">
        <f t="shared" si="0"/>
        <v>993</v>
      </c>
      <c r="I43" s="41">
        <f t="shared" si="1"/>
        <v>894</v>
      </c>
      <c r="J43" s="41">
        <f t="shared" si="2"/>
        <v>6</v>
      </c>
    </row>
    <row r="44" spans="1:10" x14ac:dyDescent="0.3">
      <c r="A44" s="45">
        <v>81252</v>
      </c>
      <c r="B44" s="45" t="s">
        <v>124</v>
      </c>
      <c r="C44" s="44">
        <v>296</v>
      </c>
      <c r="D44" s="44">
        <v>269</v>
      </c>
      <c r="E44" s="44">
        <v>2</v>
      </c>
      <c r="F44" s="48">
        <v>19</v>
      </c>
      <c r="G44" s="48">
        <v>19</v>
      </c>
      <c r="H44" s="41">
        <f t="shared" si="0"/>
        <v>315</v>
      </c>
      <c r="I44" s="41">
        <f t="shared" si="1"/>
        <v>288</v>
      </c>
      <c r="J44" s="41">
        <f t="shared" si="2"/>
        <v>2</v>
      </c>
    </row>
    <row r="45" spans="1:10" x14ac:dyDescent="0.3">
      <c r="A45" s="45">
        <v>81253</v>
      </c>
      <c r="B45" s="45" t="s">
        <v>143</v>
      </c>
      <c r="C45" s="44">
        <v>291</v>
      </c>
      <c r="D45" s="44">
        <v>260</v>
      </c>
      <c r="E45" s="44">
        <v>5</v>
      </c>
      <c r="F45" s="48">
        <v>20</v>
      </c>
      <c r="G45" s="48">
        <v>20</v>
      </c>
      <c r="H45" s="41">
        <f t="shared" si="0"/>
        <v>311</v>
      </c>
      <c r="I45" s="41">
        <f t="shared" si="1"/>
        <v>280</v>
      </c>
      <c r="J45" s="41">
        <f t="shared" si="2"/>
        <v>5</v>
      </c>
    </row>
    <row r="46" spans="1:10" x14ac:dyDescent="0.3">
      <c r="A46" s="45">
        <v>81255</v>
      </c>
      <c r="B46" s="45" t="s">
        <v>93</v>
      </c>
      <c r="C46" s="44">
        <v>755</v>
      </c>
      <c r="D46" s="44">
        <v>697</v>
      </c>
      <c r="E46" s="44">
        <v>1</v>
      </c>
      <c r="F46" s="48">
        <v>4</v>
      </c>
      <c r="G46" s="48">
        <v>4</v>
      </c>
      <c r="H46" s="41">
        <f t="shared" si="0"/>
        <v>759</v>
      </c>
      <c r="I46" s="41">
        <f t="shared" si="1"/>
        <v>701</v>
      </c>
      <c r="J46" s="41">
        <f t="shared" si="2"/>
        <v>1</v>
      </c>
    </row>
    <row r="47" spans="1:10" x14ac:dyDescent="0.3">
      <c r="A47" s="45">
        <v>81260</v>
      </c>
      <c r="B47" s="45" t="s">
        <v>99</v>
      </c>
      <c r="C47" s="44">
        <v>894</v>
      </c>
      <c r="D47" s="44">
        <v>694</v>
      </c>
      <c r="E47" s="44">
        <v>47</v>
      </c>
      <c r="F47" s="48"/>
      <c r="G47" s="48"/>
      <c r="H47" s="41">
        <f t="shared" si="0"/>
        <v>894</v>
      </c>
      <c r="I47" s="41">
        <f t="shared" si="1"/>
        <v>694</v>
      </c>
      <c r="J47" s="41">
        <f t="shared" si="2"/>
        <v>47</v>
      </c>
    </row>
    <row r="48" spans="1:10" x14ac:dyDescent="0.3">
      <c r="A48" s="45">
        <v>81265</v>
      </c>
      <c r="B48" s="45" t="s">
        <v>100</v>
      </c>
      <c r="C48" s="44">
        <v>924</v>
      </c>
      <c r="D48" s="44">
        <v>775</v>
      </c>
      <c r="E48" s="44">
        <v>85</v>
      </c>
      <c r="F48" s="48"/>
      <c r="G48" s="48"/>
      <c r="H48" s="41">
        <f t="shared" si="0"/>
        <v>924</v>
      </c>
      <c r="I48" s="41">
        <f t="shared" si="1"/>
        <v>775</v>
      </c>
      <c r="J48" s="41">
        <f t="shared" si="2"/>
        <v>85</v>
      </c>
    </row>
    <row r="49" spans="1:10" x14ac:dyDescent="0.3">
      <c r="A49" s="45">
        <v>81283</v>
      </c>
      <c r="B49" s="45" t="s">
        <v>120</v>
      </c>
      <c r="C49" s="44">
        <v>760</v>
      </c>
      <c r="D49" s="44">
        <v>709</v>
      </c>
      <c r="E49" s="44">
        <v>406</v>
      </c>
      <c r="F49" s="48">
        <v>6</v>
      </c>
      <c r="G49" s="48">
        <v>6</v>
      </c>
      <c r="H49" s="41">
        <f t="shared" si="0"/>
        <v>766</v>
      </c>
      <c r="I49" s="41">
        <f t="shared" si="1"/>
        <v>715</v>
      </c>
      <c r="J49" s="41">
        <f t="shared" si="2"/>
        <v>406</v>
      </c>
    </row>
    <row r="50" spans="1:10" x14ac:dyDescent="0.3">
      <c r="A50" s="45">
        <v>81286</v>
      </c>
      <c r="B50" s="45" t="s">
        <v>119</v>
      </c>
      <c r="C50" s="44">
        <v>977</v>
      </c>
      <c r="D50" s="44">
        <v>819</v>
      </c>
      <c r="E50" s="44">
        <v>0</v>
      </c>
      <c r="F50" s="48"/>
      <c r="G50" s="48"/>
      <c r="H50" s="41">
        <f t="shared" si="0"/>
        <v>977</v>
      </c>
      <c r="I50" s="41">
        <f t="shared" si="1"/>
        <v>819</v>
      </c>
      <c r="J50" s="41">
        <f t="shared" si="2"/>
        <v>0</v>
      </c>
    </row>
    <row r="51" spans="1:10" x14ac:dyDescent="0.3">
      <c r="A51" s="45">
        <v>81287</v>
      </c>
      <c r="B51" s="45" t="s">
        <v>122</v>
      </c>
      <c r="C51" s="44">
        <v>1009</v>
      </c>
      <c r="D51" s="44">
        <v>819</v>
      </c>
      <c r="E51" s="44">
        <v>416</v>
      </c>
      <c r="F51" s="48">
        <v>1</v>
      </c>
      <c r="G51" s="48">
        <v>1</v>
      </c>
      <c r="H51" s="41">
        <f t="shared" si="0"/>
        <v>1010</v>
      </c>
      <c r="I51" s="41">
        <f t="shared" si="1"/>
        <v>820</v>
      </c>
      <c r="J51" s="41">
        <f t="shared" si="2"/>
        <v>416</v>
      </c>
    </row>
    <row r="52" spans="1:10" x14ac:dyDescent="0.3">
      <c r="A52" s="45">
        <v>81292</v>
      </c>
      <c r="B52" s="45" t="s">
        <v>123</v>
      </c>
      <c r="C52" s="44">
        <v>837</v>
      </c>
      <c r="D52" s="44">
        <v>802</v>
      </c>
      <c r="E52" s="44">
        <v>84</v>
      </c>
      <c r="F52" s="20"/>
      <c r="G52" s="20"/>
      <c r="H52" s="41">
        <f t="shared" si="0"/>
        <v>837</v>
      </c>
      <c r="I52" s="41">
        <f t="shared" si="1"/>
        <v>802</v>
      </c>
      <c r="J52" s="41">
        <f t="shared" si="2"/>
        <v>84</v>
      </c>
    </row>
    <row r="53" spans="1:10" x14ac:dyDescent="0.3">
      <c r="A53" s="45">
        <v>81296</v>
      </c>
      <c r="B53" s="45" t="s">
        <v>134</v>
      </c>
      <c r="C53" s="44">
        <v>930</v>
      </c>
      <c r="D53" s="44">
        <v>817</v>
      </c>
      <c r="E53" s="44">
        <v>41</v>
      </c>
      <c r="F53" s="48"/>
      <c r="G53" s="48"/>
      <c r="H53" s="41">
        <f t="shared" si="0"/>
        <v>930</v>
      </c>
      <c r="I53" s="41">
        <f t="shared" si="1"/>
        <v>817</v>
      </c>
      <c r="J53" s="41">
        <f t="shared" si="2"/>
        <v>41</v>
      </c>
    </row>
    <row r="54" spans="1:10" x14ac:dyDescent="0.3">
      <c r="A54" s="45">
        <v>81299</v>
      </c>
      <c r="B54" s="45" t="s">
        <v>139</v>
      </c>
      <c r="C54" s="44">
        <v>1278</v>
      </c>
      <c r="D54" s="44">
        <v>1207</v>
      </c>
      <c r="E54" s="44">
        <v>0</v>
      </c>
      <c r="F54" s="48"/>
      <c r="G54" s="48"/>
      <c r="H54" s="41">
        <f t="shared" si="0"/>
        <v>1278</v>
      </c>
      <c r="I54" s="41">
        <f t="shared" si="1"/>
        <v>1207</v>
      </c>
      <c r="J54" s="41">
        <f t="shared" si="2"/>
        <v>0</v>
      </c>
    </row>
    <row r="55" spans="1:10" x14ac:dyDescent="0.3">
      <c r="A55" s="45">
        <v>81304</v>
      </c>
      <c r="B55" s="45" t="s">
        <v>141</v>
      </c>
      <c r="C55" s="44">
        <v>256</v>
      </c>
      <c r="D55" s="44">
        <v>238</v>
      </c>
      <c r="E55" s="44">
        <v>2</v>
      </c>
      <c r="F55" s="48"/>
      <c r="G55" s="48"/>
      <c r="H55" s="41">
        <f t="shared" si="0"/>
        <v>256</v>
      </c>
      <c r="I55" s="41">
        <f t="shared" si="1"/>
        <v>238</v>
      </c>
      <c r="J55" s="41">
        <f t="shared" si="2"/>
        <v>2</v>
      </c>
    </row>
    <row r="56" spans="1:10" x14ac:dyDescent="0.3">
      <c r="A56" s="45">
        <v>81307</v>
      </c>
      <c r="B56" s="45" t="s">
        <v>145</v>
      </c>
      <c r="C56" s="44">
        <v>94</v>
      </c>
      <c r="D56" s="44">
        <v>82</v>
      </c>
      <c r="E56" s="44">
        <v>0</v>
      </c>
      <c r="F56" s="48">
        <v>4</v>
      </c>
      <c r="G56" s="48">
        <v>4</v>
      </c>
      <c r="H56" s="41">
        <f t="shared" si="0"/>
        <v>98</v>
      </c>
      <c r="I56" s="41">
        <f t="shared" si="1"/>
        <v>86</v>
      </c>
      <c r="J56" s="41">
        <f t="shared" si="2"/>
        <v>0</v>
      </c>
    </row>
    <row r="57" spans="1:10" x14ac:dyDescent="0.3">
      <c r="A57" s="50">
        <v>81211</v>
      </c>
      <c r="B57" s="50" t="s">
        <v>54</v>
      </c>
      <c r="C57" s="51">
        <v>0</v>
      </c>
      <c r="D57" s="51">
        <v>0</v>
      </c>
      <c r="E57" s="51">
        <v>0</v>
      </c>
      <c r="F57" s="48"/>
      <c r="G57" s="48"/>
      <c r="H57" s="41">
        <f t="shared" si="0"/>
        <v>0</v>
      </c>
      <c r="I57" s="41">
        <f t="shared" si="1"/>
        <v>0</v>
      </c>
      <c r="J57" s="41">
        <f t="shared" si="2"/>
        <v>0</v>
      </c>
    </row>
  </sheetData>
  <conditionalFormatting sqref="A1">
    <cfRule type="duplicateValues" dxfId="57" priority="35"/>
  </conditionalFormatting>
  <conditionalFormatting sqref="A2:A57">
    <cfRule type="duplicateValues" dxfId="56" priority="1"/>
  </conditionalFormatting>
  <conditionalFormatting sqref="A58:A1048576 A1">
    <cfRule type="duplicateValues" dxfId="55" priority="4"/>
    <cfRule type="duplicateValues" dxfId="54" priority="9"/>
    <cfRule type="duplicateValues" dxfId="53" priority="111"/>
    <cfRule type="duplicateValues" dxfId="52" priority="151"/>
  </conditionalFormatting>
  <conditionalFormatting sqref="A58:A1048576">
    <cfRule type="duplicateValues" dxfId="51" priority="115"/>
  </conditionalFormatting>
  <conditionalFormatting sqref="C58:C1048576 C1">
    <cfRule type="duplicateValues" dxfId="50" priority="121"/>
  </conditionalFormatting>
  <pageMargins left="0.7" right="0.7" top="0.75" bottom="0.75" header="0.3" footer="0.3"/>
  <pageSetup paperSize="256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7B78E-9676-4C91-A75C-F0285B5C4A29}">
  <sheetPr>
    <tabColor rgb="FFFFC000"/>
    <pageSetUpPr fitToPage="1"/>
  </sheetPr>
  <dimension ref="A1:R96"/>
  <sheetViews>
    <sheetView zoomScale="70" zoomScaleNormal="70" workbookViewId="0">
      <selection activeCell="A7" sqref="A7"/>
    </sheetView>
  </sheetViews>
  <sheetFormatPr defaultColWidth="9" defaultRowHeight="18" x14ac:dyDescent="0.3"/>
  <cols>
    <col min="1" max="1" width="12.69921875" style="13" bestFit="1" customWidth="1"/>
    <col min="2" max="2" width="38.5" style="1" bestFit="1" customWidth="1"/>
    <col min="3" max="4" width="7.69921875" style="1" bestFit="1" customWidth="1"/>
    <col min="5" max="5" width="11.296875" style="1" bestFit="1" customWidth="1"/>
    <col min="6" max="6" width="14.59765625" style="1" bestFit="1" customWidth="1"/>
    <col min="7" max="7" width="15.09765625" style="1" bestFit="1" customWidth="1"/>
    <col min="8" max="8" width="18.5" style="13" bestFit="1" customWidth="1"/>
    <col min="9" max="9" width="16.69921875" style="1" bestFit="1" customWidth="1"/>
    <col min="10" max="10" width="11.59765625" style="2" bestFit="1" customWidth="1"/>
    <col min="11" max="11" width="30.59765625" style="1" bestFit="1" customWidth="1"/>
    <col min="12" max="12" width="21.5" style="1" bestFit="1" customWidth="1"/>
    <col min="13" max="13" width="41.19921875" style="1" bestFit="1" customWidth="1"/>
    <col min="14" max="14" width="3.19921875" style="1" customWidth="1"/>
    <col min="15" max="18" width="12.796875" style="4" customWidth="1"/>
    <col min="19" max="16384" width="9" style="1"/>
  </cols>
  <sheetData>
    <row r="1" spans="1:18" s="4" customFormat="1" ht="33.6" x14ac:dyDescent="0.3">
      <c r="A1" s="97"/>
      <c r="B1" s="98"/>
      <c r="C1" s="111" t="s">
        <v>189</v>
      </c>
      <c r="D1" s="112"/>
      <c r="E1" s="112"/>
      <c r="F1" s="112"/>
      <c r="G1" s="112"/>
      <c r="H1" s="112"/>
      <c r="I1" s="112"/>
      <c r="J1" s="112"/>
      <c r="K1" s="112"/>
      <c r="L1" s="112"/>
      <c r="M1" s="113"/>
      <c r="O1" s="120" t="s">
        <v>183</v>
      </c>
      <c r="P1" s="120"/>
      <c r="Q1" s="120"/>
      <c r="R1" s="120"/>
    </row>
    <row r="2" spans="1:18" ht="34.049999999999997" customHeight="1" x14ac:dyDescent="0.3">
      <c r="A2" s="99"/>
      <c r="B2" s="100"/>
      <c r="C2" s="114"/>
      <c r="D2" s="115"/>
      <c r="E2" s="52" t="s">
        <v>2</v>
      </c>
      <c r="F2" s="52" t="s">
        <v>31</v>
      </c>
      <c r="G2" s="52" t="s">
        <v>28</v>
      </c>
      <c r="H2" s="52" t="s">
        <v>187</v>
      </c>
      <c r="I2" s="52" t="s">
        <v>29</v>
      </c>
      <c r="J2" s="114"/>
      <c r="K2" s="118"/>
      <c r="L2" s="118"/>
      <c r="M2" s="115"/>
      <c r="O2" s="125" t="s">
        <v>88</v>
      </c>
      <c r="P2" s="125"/>
      <c r="Q2" s="125"/>
      <c r="R2" s="125"/>
    </row>
    <row r="3" spans="1:18" ht="27.75" customHeight="1" x14ac:dyDescent="0.3">
      <c r="A3" s="101"/>
      <c r="B3" s="102"/>
      <c r="C3" s="116"/>
      <c r="D3" s="117"/>
      <c r="E3" s="24" t="s">
        <v>194</v>
      </c>
      <c r="F3" s="23">
        <v>2025</v>
      </c>
      <c r="G3" s="23" t="s">
        <v>147</v>
      </c>
      <c r="H3" s="23" t="s">
        <v>197</v>
      </c>
      <c r="I3" s="23" t="s">
        <v>89</v>
      </c>
      <c r="J3" s="116"/>
      <c r="K3" s="119"/>
      <c r="L3" s="119"/>
      <c r="M3" s="117"/>
      <c r="O3" s="124" t="s">
        <v>39</v>
      </c>
      <c r="P3" s="124"/>
      <c r="Q3" s="124"/>
      <c r="R3" s="124"/>
    </row>
    <row r="4" spans="1:18" ht="33" customHeight="1" x14ac:dyDescent="0.3">
      <c r="A4" s="108" t="s">
        <v>32</v>
      </c>
      <c r="B4" s="109"/>
      <c r="C4" s="109"/>
      <c r="D4" s="109"/>
      <c r="E4" s="109"/>
      <c r="F4" s="110"/>
      <c r="G4" s="105" t="s">
        <v>33</v>
      </c>
      <c r="H4" s="106"/>
      <c r="I4" s="106"/>
      <c r="J4" s="106"/>
      <c r="K4" s="106"/>
      <c r="L4" s="106"/>
      <c r="M4" s="107"/>
      <c r="O4" s="96" t="s">
        <v>127</v>
      </c>
      <c r="P4" s="96"/>
      <c r="Q4" s="96"/>
      <c r="R4" s="96"/>
    </row>
    <row r="5" spans="1:18" s="3" customFormat="1" ht="79.5" customHeight="1" x14ac:dyDescent="0.3">
      <c r="A5" s="127" t="s">
        <v>128</v>
      </c>
      <c r="B5" s="103" t="s">
        <v>0</v>
      </c>
      <c r="C5" s="52" t="s">
        <v>68</v>
      </c>
      <c r="D5" s="52" t="s">
        <v>69</v>
      </c>
      <c r="E5" s="52" t="s">
        <v>70</v>
      </c>
      <c r="F5" s="25" t="s">
        <v>66</v>
      </c>
      <c r="G5" s="52" t="s">
        <v>1</v>
      </c>
      <c r="H5" s="52" t="s">
        <v>67</v>
      </c>
      <c r="I5" s="52" t="s">
        <v>71</v>
      </c>
      <c r="J5" s="52" t="s">
        <v>30</v>
      </c>
      <c r="K5" s="52" t="s">
        <v>37</v>
      </c>
      <c r="L5" s="53" t="s">
        <v>38</v>
      </c>
      <c r="M5" s="103" t="s">
        <v>90</v>
      </c>
      <c r="O5" s="26"/>
      <c r="P5" s="26"/>
      <c r="Q5" s="26"/>
      <c r="R5" s="26"/>
    </row>
    <row r="6" spans="1:18" s="5" customFormat="1" ht="18.75" customHeight="1" x14ac:dyDescent="0.3">
      <c r="A6" s="128"/>
      <c r="B6" s="104"/>
      <c r="C6" s="54" t="s">
        <v>34</v>
      </c>
      <c r="D6" s="54" t="s">
        <v>35</v>
      </c>
      <c r="E6" s="54" t="s">
        <v>42</v>
      </c>
      <c r="F6" s="54" t="s">
        <v>47</v>
      </c>
      <c r="G6" s="54" t="s">
        <v>36</v>
      </c>
      <c r="H6" s="54" t="s">
        <v>48</v>
      </c>
      <c r="I6" s="54" t="s">
        <v>49</v>
      </c>
      <c r="J6" s="54" t="s">
        <v>50</v>
      </c>
      <c r="K6" s="54" t="s">
        <v>65</v>
      </c>
      <c r="L6" s="54" t="s">
        <v>51</v>
      </c>
      <c r="M6" s="104"/>
      <c r="O6" s="35"/>
      <c r="P6" s="35"/>
      <c r="Q6" s="35"/>
      <c r="R6" s="35"/>
    </row>
    <row r="7" spans="1:18" ht="15.6" x14ac:dyDescent="0.3">
      <c r="A7" s="70">
        <v>100108</v>
      </c>
      <c r="B7" s="70" t="s">
        <v>162</v>
      </c>
      <c r="C7" s="60"/>
      <c r="D7" s="60"/>
      <c r="E7" s="60"/>
      <c r="F7" s="60"/>
      <c r="G7" s="59">
        <f>VLOOKUP(A7,'KANGAROO MCMR'!$B:$Y,24,0)</f>
        <v>1.0000000000000004</v>
      </c>
      <c r="H7" s="61">
        <f t="shared" ref="H7:H28" si="0">SUM(D7:E7)</f>
        <v>0</v>
      </c>
      <c r="I7" s="62">
        <f t="shared" ref="I7:I28" si="1">IFERROR(D7/C7,0)</f>
        <v>0</v>
      </c>
      <c r="J7" s="63">
        <f>IF(I7&gt;=95%,0.9,IF(I7&gt;=90%,0.75,IF(I7&gt;=85%,0.55,IF(I7&gt;=70%,0.35,0))))</f>
        <v>0</v>
      </c>
      <c r="K7" s="64">
        <f>(H7*J7)+(F7*0.75)</f>
        <v>0</v>
      </c>
      <c r="L7" s="64">
        <f t="shared" ref="L7:L28" si="2">IFERROR(K7*G7,0)</f>
        <v>0</v>
      </c>
      <c r="M7" s="65"/>
      <c r="O7" s="1"/>
      <c r="P7" s="1"/>
      <c r="Q7" s="1"/>
      <c r="R7" s="1"/>
    </row>
    <row r="8" spans="1:18" ht="15.6" x14ac:dyDescent="0.3">
      <c r="A8" s="70">
        <v>100109</v>
      </c>
      <c r="B8" s="70" t="s">
        <v>181</v>
      </c>
      <c r="C8" s="60"/>
      <c r="D8" s="60"/>
      <c r="E8" s="60"/>
      <c r="F8" s="60"/>
      <c r="G8" s="59">
        <f>VLOOKUP(A8,'KANGAROO MCMR'!$B:$Y,24,0)</f>
        <v>1.0000000000000004</v>
      </c>
      <c r="H8" s="61">
        <f t="shared" si="0"/>
        <v>0</v>
      </c>
      <c r="I8" s="62">
        <f t="shared" si="1"/>
        <v>0</v>
      </c>
      <c r="J8" s="63">
        <f t="shared" ref="J8:J28" si="3">IF(I8&gt;=95%,0.9,IF(I8&gt;=90%,0.75,IF(I8&gt;=85%,0.55,IF(I8&gt;=70%,0.35,0))))</f>
        <v>0</v>
      </c>
      <c r="K8" s="64">
        <f t="shared" ref="K8:K28" si="4">(H8*J8)+(F8*0.75)</f>
        <v>0</v>
      </c>
      <c r="L8" s="64">
        <f t="shared" si="2"/>
        <v>0</v>
      </c>
      <c r="M8" s="65"/>
      <c r="O8" s="1"/>
      <c r="P8" s="1"/>
      <c r="Q8" s="1"/>
      <c r="R8" s="1"/>
    </row>
    <row r="9" spans="1:18" ht="15.6" x14ac:dyDescent="0.3">
      <c r="A9" s="70">
        <v>100110</v>
      </c>
      <c r="B9" s="70" t="s">
        <v>168</v>
      </c>
      <c r="C9" s="60"/>
      <c r="D9" s="60"/>
      <c r="E9" s="60"/>
      <c r="F9" s="60"/>
      <c r="G9" s="59">
        <f>VLOOKUP(A9,'KANGAROO MCMR'!$B:$Y,24,0)</f>
        <v>1.0000000000000004</v>
      </c>
      <c r="H9" s="61">
        <f t="shared" si="0"/>
        <v>0</v>
      </c>
      <c r="I9" s="62">
        <f t="shared" si="1"/>
        <v>0</v>
      </c>
      <c r="J9" s="63">
        <f t="shared" si="3"/>
        <v>0</v>
      </c>
      <c r="K9" s="64">
        <f t="shared" si="4"/>
        <v>0</v>
      </c>
      <c r="L9" s="64">
        <f t="shared" si="2"/>
        <v>0</v>
      </c>
      <c r="M9" s="65"/>
      <c r="O9" s="1"/>
      <c r="P9" s="1"/>
      <c r="Q9" s="1"/>
      <c r="R9" s="1"/>
    </row>
    <row r="10" spans="1:18" ht="15.6" x14ac:dyDescent="0.3">
      <c r="A10" s="70">
        <v>100111</v>
      </c>
      <c r="B10" s="70" t="s">
        <v>169</v>
      </c>
      <c r="C10" s="60"/>
      <c r="D10" s="60"/>
      <c r="E10" s="60"/>
      <c r="F10" s="60"/>
      <c r="G10" s="59">
        <f>VLOOKUP(A10,'KANGAROO MCMR'!$B:$Y,24,0)</f>
        <v>1.0000000000000004</v>
      </c>
      <c r="H10" s="61">
        <f t="shared" si="0"/>
        <v>0</v>
      </c>
      <c r="I10" s="62">
        <f t="shared" si="1"/>
        <v>0</v>
      </c>
      <c r="J10" s="63">
        <f t="shared" si="3"/>
        <v>0</v>
      </c>
      <c r="K10" s="64">
        <f t="shared" si="4"/>
        <v>0</v>
      </c>
      <c r="L10" s="64">
        <f t="shared" si="2"/>
        <v>0</v>
      </c>
      <c r="M10" s="65"/>
      <c r="O10" s="1"/>
      <c r="P10" s="1"/>
      <c r="Q10" s="1"/>
      <c r="R10" s="1"/>
    </row>
    <row r="11" spans="1:18" ht="15.6" x14ac:dyDescent="0.3">
      <c r="A11" s="70">
        <v>100112</v>
      </c>
      <c r="B11" s="70" t="s">
        <v>163</v>
      </c>
      <c r="C11" s="60"/>
      <c r="D11" s="60"/>
      <c r="E11" s="60"/>
      <c r="F11" s="60"/>
      <c r="G11" s="59">
        <f>VLOOKUP(A11,'KANGAROO MCMR'!$B:$Y,24,0)</f>
        <v>1.0000000000000004</v>
      </c>
      <c r="H11" s="61">
        <f t="shared" si="0"/>
        <v>0</v>
      </c>
      <c r="I11" s="62">
        <f t="shared" si="1"/>
        <v>0</v>
      </c>
      <c r="J11" s="63">
        <f t="shared" si="3"/>
        <v>0</v>
      </c>
      <c r="K11" s="64">
        <f t="shared" si="4"/>
        <v>0</v>
      </c>
      <c r="L11" s="64">
        <f t="shared" si="2"/>
        <v>0</v>
      </c>
      <c r="M11" s="65"/>
      <c r="O11" s="1"/>
      <c r="P11" s="1"/>
      <c r="Q11" s="1"/>
      <c r="R11" s="1"/>
    </row>
    <row r="12" spans="1:18" ht="15.75" customHeight="1" x14ac:dyDescent="0.3">
      <c r="A12" s="70">
        <v>100113</v>
      </c>
      <c r="B12" s="70" t="s">
        <v>164</v>
      </c>
      <c r="C12" s="60"/>
      <c r="D12" s="60"/>
      <c r="E12" s="60"/>
      <c r="F12" s="60"/>
      <c r="G12" s="59">
        <f>VLOOKUP(A12,'KANGAROO MCMR'!$B:$Y,24,0)</f>
        <v>1.0000000000000004</v>
      </c>
      <c r="H12" s="61">
        <f t="shared" si="0"/>
        <v>0</v>
      </c>
      <c r="I12" s="62">
        <f t="shared" si="1"/>
        <v>0</v>
      </c>
      <c r="J12" s="63">
        <f t="shared" si="3"/>
        <v>0</v>
      </c>
      <c r="K12" s="64">
        <f t="shared" si="4"/>
        <v>0</v>
      </c>
      <c r="L12" s="64">
        <f t="shared" si="2"/>
        <v>0</v>
      </c>
      <c r="M12" s="65"/>
      <c r="O12" s="1"/>
      <c r="P12" s="1"/>
      <c r="Q12" s="1"/>
      <c r="R12" s="1"/>
    </row>
    <row r="13" spans="1:18" ht="15.6" x14ac:dyDescent="0.3">
      <c r="A13" s="70">
        <v>100114</v>
      </c>
      <c r="B13" s="70" t="s">
        <v>154</v>
      </c>
      <c r="C13" s="60"/>
      <c r="D13" s="60"/>
      <c r="E13" s="60"/>
      <c r="F13" s="60"/>
      <c r="G13" s="59">
        <f>VLOOKUP(A13,'KANGAROO MCMR'!$B:$Y,24,0)</f>
        <v>1.0000000000000004</v>
      </c>
      <c r="H13" s="61">
        <f t="shared" si="0"/>
        <v>0</v>
      </c>
      <c r="I13" s="62">
        <f t="shared" si="1"/>
        <v>0</v>
      </c>
      <c r="J13" s="63">
        <f t="shared" si="3"/>
        <v>0</v>
      </c>
      <c r="K13" s="64">
        <f t="shared" si="4"/>
        <v>0</v>
      </c>
      <c r="L13" s="64">
        <f t="shared" si="2"/>
        <v>0</v>
      </c>
      <c r="M13" s="65"/>
      <c r="O13" s="1"/>
      <c r="P13" s="1"/>
      <c r="Q13" s="1"/>
      <c r="R13" s="1"/>
    </row>
    <row r="14" spans="1:18" ht="15.6" x14ac:dyDescent="0.3">
      <c r="A14" s="70">
        <v>100115</v>
      </c>
      <c r="B14" s="70" t="s">
        <v>155</v>
      </c>
      <c r="C14" s="60"/>
      <c r="D14" s="60"/>
      <c r="E14" s="60"/>
      <c r="F14" s="60"/>
      <c r="G14" s="59">
        <f>VLOOKUP(A14,'KANGAROO MCMR'!$B:$Y,24,0)</f>
        <v>1.0000000000000004</v>
      </c>
      <c r="H14" s="61">
        <f t="shared" si="0"/>
        <v>0</v>
      </c>
      <c r="I14" s="62">
        <f t="shared" si="1"/>
        <v>0</v>
      </c>
      <c r="J14" s="63">
        <f t="shared" si="3"/>
        <v>0</v>
      </c>
      <c r="K14" s="64">
        <f t="shared" si="4"/>
        <v>0</v>
      </c>
      <c r="L14" s="64">
        <f t="shared" si="2"/>
        <v>0</v>
      </c>
      <c r="M14" s="65"/>
      <c r="O14" s="1"/>
      <c r="P14" s="1"/>
      <c r="Q14" s="1"/>
      <c r="R14" s="1"/>
    </row>
    <row r="15" spans="1:18" ht="15.6" x14ac:dyDescent="0.3">
      <c r="A15" s="70">
        <v>100117</v>
      </c>
      <c r="B15" s="70" t="s">
        <v>170</v>
      </c>
      <c r="C15" s="60"/>
      <c r="D15" s="60"/>
      <c r="E15" s="60"/>
      <c r="F15" s="60"/>
      <c r="G15" s="59">
        <f>VLOOKUP(A15,'KANGAROO MCMR'!$B:$Y,24,0)</f>
        <v>1.0000000000000004</v>
      </c>
      <c r="H15" s="61">
        <f t="shared" si="0"/>
        <v>0</v>
      </c>
      <c r="I15" s="62">
        <f t="shared" si="1"/>
        <v>0</v>
      </c>
      <c r="J15" s="63">
        <f t="shared" si="3"/>
        <v>0</v>
      </c>
      <c r="K15" s="64">
        <f t="shared" si="4"/>
        <v>0</v>
      </c>
      <c r="L15" s="64">
        <f t="shared" si="2"/>
        <v>0</v>
      </c>
      <c r="M15" s="65"/>
      <c r="O15" s="1"/>
      <c r="P15" s="1"/>
      <c r="Q15" s="1"/>
      <c r="R15" s="1"/>
    </row>
    <row r="16" spans="1:18" ht="15.6" x14ac:dyDescent="0.3">
      <c r="A16" s="70">
        <v>100119</v>
      </c>
      <c r="B16" s="70" t="s">
        <v>160</v>
      </c>
      <c r="C16" s="60"/>
      <c r="D16" s="60"/>
      <c r="E16" s="60"/>
      <c r="F16" s="60"/>
      <c r="G16" s="59">
        <f>VLOOKUP(A16,'KANGAROO MCMR'!$B:$Y,24,0)</f>
        <v>1.0000000000000004</v>
      </c>
      <c r="H16" s="61">
        <f t="shared" si="0"/>
        <v>0</v>
      </c>
      <c r="I16" s="62">
        <f t="shared" si="1"/>
        <v>0</v>
      </c>
      <c r="J16" s="63">
        <f t="shared" si="3"/>
        <v>0</v>
      </c>
      <c r="K16" s="64">
        <f t="shared" si="4"/>
        <v>0</v>
      </c>
      <c r="L16" s="64">
        <f t="shared" si="2"/>
        <v>0</v>
      </c>
      <c r="M16" s="65"/>
      <c r="O16" s="1"/>
      <c r="P16" s="1"/>
      <c r="Q16" s="1"/>
      <c r="R16" s="1"/>
    </row>
    <row r="17" spans="1:18" ht="15.6" x14ac:dyDescent="0.3">
      <c r="A17" s="70">
        <v>100120</v>
      </c>
      <c r="B17" s="70" t="s">
        <v>156</v>
      </c>
      <c r="C17" s="60"/>
      <c r="D17" s="60"/>
      <c r="E17" s="60"/>
      <c r="F17" s="60"/>
      <c r="G17" s="59">
        <f>VLOOKUP(A17,'KANGAROO MCMR'!$B:$Y,24,0)</f>
        <v>1.0000000000000004</v>
      </c>
      <c r="H17" s="61">
        <f t="shared" si="0"/>
        <v>0</v>
      </c>
      <c r="I17" s="62">
        <f t="shared" si="1"/>
        <v>0</v>
      </c>
      <c r="J17" s="63">
        <f t="shared" si="3"/>
        <v>0</v>
      </c>
      <c r="K17" s="64">
        <f t="shared" si="4"/>
        <v>0</v>
      </c>
      <c r="L17" s="64">
        <f t="shared" si="2"/>
        <v>0</v>
      </c>
      <c r="M17" s="65"/>
      <c r="O17" s="1"/>
      <c r="P17" s="1"/>
      <c r="Q17" s="1"/>
      <c r="R17" s="1"/>
    </row>
    <row r="18" spans="1:18" ht="18" customHeight="1" x14ac:dyDescent="0.3">
      <c r="A18" s="70">
        <v>100121</v>
      </c>
      <c r="B18" s="70" t="s">
        <v>157</v>
      </c>
      <c r="C18" s="60"/>
      <c r="D18" s="60"/>
      <c r="E18" s="60"/>
      <c r="F18" s="60"/>
      <c r="G18" s="59">
        <f>VLOOKUP(A18,'KANGAROO MCMR'!$B:$Y,24,0)</f>
        <v>1.0000000000000004</v>
      </c>
      <c r="H18" s="61">
        <f t="shared" si="0"/>
        <v>0</v>
      </c>
      <c r="I18" s="62">
        <f t="shared" si="1"/>
        <v>0</v>
      </c>
      <c r="J18" s="63">
        <f t="shared" si="3"/>
        <v>0</v>
      </c>
      <c r="K18" s="64">
        <f t="shared" si="4"/>
        <v>0</v>
      </c>
      <c r="L18" s="64">
        <f t="shared" si="2"/>
        <v>0</v>
      </c>
      <c r="M18" s="65"/>
      <c r="O18" s="1"/>
      <c r="P18" s="1"/>
      <c r="Q18" s="1"/>
      <c r="R18" s="1"/>
    </row>
    <row r="19" spans="1:18" ht="15.6" x14ac:dyDescent="0.3">
      <c r="A19" s="70">
        <v>100122</v>
      </c>
      <c r="B19" s="70" t="s">
        <v>158</v>
      </c>
      <c r="C19" s="60"/>
      <c r="D19" s="60"/>
      <c r="E19" s="60"/>
      <c r="F19" s="60"/>
      <c r="G19" s="59">
        <f>VLOOKUP(A19,'KANGAROO MCMR'!$B:$Y,24,0)</f>
        <v>1.0000000000000004</v>
      </c>
      <c r="H19" s="61">
        <f t="shared" si="0"/>
        <v>0</v>
      </c>
      <c r="I19" s="62">
        <f t="shared" si="1"/>
        <v>0</v>
      </c>
      <c r="J19" s="63">
        <f t="shared" si="3"/>
        <v>0</v>
      </c>
      <c r="K19" s="64">
        <f t="shared" si="4"/>
        <v>0</v>
      </c>
      <c r="L19" s="64">
        <f t="shared" si="2"/>
        <v>0</v>
      </c>
      <c r="M19" s="65"/>
      <c r="O19" s="1"/>
      <c r="P19" s="1"/>
      <c r="Q19" s="1"/>
      <c r="R19" s="1"/>
    </row>
    <row r="20" spans="1:18" ht="15.6" x14ac:dyDescent="0.3">
      <c r="A20" s="70">
        <v>100123</v>
      </c>
      <c r="B20" s="70" t="s">
        <v>159</v>
      </c>
      <c r="C20" s="60"/>
      <c r="D20" s="60"/>
      <c r="E20" s="60"/>
      <c r="F20" s="60"/>
      <c r="G20" s="59">
        <f>VLOOKUP(A20,'KANGAROO MCMR'!$B:$Y,24,0)</f>
        <v>1.0000000000000004</v>
      </c>
      <c r="H20" s="61">
        <f t="shared" si="0"/>
        <v>0</v>
      </c>
      <c r="I20" s="62">
        <f t="shared" si="1"/>
        <v>0</v>
      </c>
      <c r="J20" s="63">
        <f t="shared" si="3"/>
        <v>0</v>
      </c>
      <c r="K20" s="64">
        <f t="shared" si="4"/>
        <v>0</v>
      </c>
      <c r="L20" s="64">
        <f t="shared" si="2"/>
        <v>0</v>
      </c>
      <c r="M20" s="65"/>
      <c r="O20" s="1"/>
      <c r="P20" s="1"/>
      <c r="Q20" s="1"/>
      <c r="R20" s="1"/>
    </row>
    <row r="21" spans="1:18" ht="15.6" x14ac:dyDescent="0.3">
      <c r="A21" s="70">
        <v>100124</v>
      </c>
      <c r="B21" s="70" t="s">
        <v>161</v>
      </c>
      <c r="C21" s="60"/>
      <c r="D21" s="60"/>
      <c r="E21" s="60"/>
      <c r="F21" s="60"/>
      <c r="G21" s="59">
        <f>VLOOKUP(A21,'KANGAROO MCMR'!$B:$Y,24,0)</f>
        <v>1.0000000000000004</v>
      </c>
      <c r="H21" s="61">
        <f t="shared" si="0"/>
        <v>0</v>
      </c>
      <c r="I21" s="62">
        <f t="shared" si="1"/>
        <v>0</v>
      </c>
      <c r="J21" s="63">
        <f t="shared" si="3"/>
        <v>0</v>
      </c>
      <c r="K21" s="64">
        <f t="shared" si="4"/>
        <v>0</v>
      </c>
      <c r="L21" s="64">
        <f t="shared" si="2"/>
        <v>0</v>
      </c>
      <c r="M21" s="65"/>
      <c r="O21" s="1"/>
      <c r="P21" s="1"/>
      <c r="Q21" s="1"/>
      <c r="R21" s="1"/>
    </row>
    <row r="22" spans="1:18" ht="15.6" x14ac:dyDescent="0.3">
      <c r="A22" s="70">
        <v>100125</v>
      </c>
      <c r="B22" s="70" t="s">
        <v>171</v>
      </c>
      <c r="C22" s="60"/>
      <c r="D22" s="60"/>
      <c r="E22" s="60"/>
      <c r="F22" s="60"/>
      <c r="G22" s="59">
        <f>VLOOKUP(A22,'KANGAROO MCMR'!$B:$Y,24,0)</f>
        <v>1.0000000000000004</v>
      </c>
      <c r="H22" s="61">
        <f t="shared" si="0"/>
        <v>0</v>
      </c>
      <c r="I22" s="62">
        <f t="shared" si="1"/>
        <v>0</v>
      </c>
      <c r="J22" s="63">
        <f t="shared" si="3"/>
        <v>0</v>
      </c>
      <c r="K22" s="64">
        <f t="shared" si="4"/>
        <v>0</v>
      </c>
      <c r="L22" s="64">
        <f t="shared" si="2"/>
        <v>0</v>
      </c>
      <c r="M22" s="65"/>
      <c r="O22" s="1"/>
      <c r="P22" s="1"/>
      <c r="Q22" s="1"/>
      <c r="R22" s="1"/>
    </row>
    <row r="23" spans="1:18" ht="15.6" x14ac:dyDescent="0.3">
      <c r="A23" s="70">
        <v>100154</v>
      </c>
      <c r="B23" s="70" t="s">
        <v>172</v>
      </c>
      <c r="C23" s="60"/>
      <c r="D23" s="60"/>
      <c r="E23" s="60"/>
      <c r="F23" s="60"/>
      <c r="G23" s="59">
        <f>VLOOKUP(A23,'KANGAROO MCMR'!$B:$Y,24,0)</f>
        <v>1.0000000000000004</v>
      </c>
      <c r="H23" s="61">
        <f t="shared" si="0"/>
        <v>0</v>
      </c>
      <c r="I23" s="62">
        <f t="shared" si="1"/>
        <v>0</v>
      </c>
      <c r="J23" s="63">
        <f t="shared" si="3"/>
        <v>0</v>
      </c>
      <c r="K23" s="64">
        <f t="shared" si="4"/>
        <v>0</v>
      </c>
      <c r="L23" s="64">
        <f t="shared" si="2"/>
        <v>0</v>
      </c>
      <c r="M23" s="65"/>
      <c r="O23" s="1"/>
      <c r="P23" s="1"/>
      <c r="Q23" s="1"/>
      <c r="R23" s="1"/>
    </row>
    <row r="24" spans="1:18" ht="15.6" x14ac:dyDescent="0.3">
      <c r="A24" s="70">
        <v>100157</v>
      </c>
      <c r="B24" s="70" t="s">
        <v>173</v>
      </c>
      <c r="C24" s="60"/>
      <c r="D24" s="60"/>
      <c r="E24" s="60"/>
      <c r="F24" s="60"/>
      <c r="G24" s="59">
        <f>VLOOKUP(A24,'KANGAROO MCMR'!$B:$Y,24,0)</f>
        <v>1.0000000000000004</v>
      </c>
      <c r="H24" s="61">
        <f t="shared" si="0"/>
        <v>0</v>
      </c>
      <c r="I24" s="62">
        <f t="shared" si="1"/>
        <v>0</v>
      </c>
      <c r="J24" s="63">
        <f t="shared" si="3"/>
        <v>0</v>
      </c>
      <c r="K24" s="64">
        <f t="shared" si="4"/>
        <v>0</v>
      </c>
      <c r="L24" s="64">
        <f t="shared" si="2"/>
        <v>0</v>
      </c>
      <c r="M24" s="65"/>
      <c r="O24" s="1"/>
      <c r="P24" s="1"/>
      <c r="Q24" s="1"/>
      <c r="R24" s="1"/>
    </row>
    <row r="25" spans="1:18" ht="15.6" x14ac:dyDescent="0.3">
      <c r="A25" s="70">
        <v>100169</v>
      </c>
      <c r="B25" s="70" t="s">
        <v>176</v>
      </c>
      <c r="C25" s="60"/>
      <c r="D25" s="60"/>
      <c r="E25" s="60"/>
      <c r="F25" s="60"/>
      <c r="G25" s="59">
        <f>VLOOKUP(A25,'KANGAROO MCMR'!$B:$Y,24,0)</f>
        <v>1.0000000000000004</v>
      </c>
      <c r="H25" s="61">
        <f t="shared" si="0"/>
        <v>0</v>
      </c>
      <c r="I25" s="62">
        <f t="shared" si="1"/>
        <v>0</v>
      </c>
      <c r="J25" s="63">
        <f t="shared" si="3"/>
        <v>0</v>
      </c>
      <c r="K25" s="64">
        <f t="shared" si="4"/>
        <v>0</v>
      </c>
      <c r="L25" s="64">
        <f t="shared" si="2"/>
        <v>0</v>
      </c>
      <c r="M25" s="65"/>
      <c r="O25" s="1"/>
      <c r="P25" s="1"/>
      <c r="Q25" s="1"/>
      <c r="R25" s="1"/>
    </row>
    <row r="26" spans="1:18" ht="15.6" x14ac:dyDescent="0.3">
      <c r="A26" s="70">
        <v>100170</v>
      </c>
      <c r="B26" s="70" t="s">
        <v>177</v>
      </c>
      <c r="C26" s="60"/>
      <c r="D26" s="60"/>
      <c r="E26" s="60"/>
      <c r="F26" s="60"/>
      <c r="G26" s="59">
        <f>VLOOKUP(A26,'KANGAROO MCMR'!$B:$Y,24,0)</f>
        <v>1.0000000000000004</v>
      </c>
      <c r="H26" s="61">
        <f t="shared" si="0"/>
        <v>0</v>
      </c>
      <c r="I26" s="62">
        <f t="shared" si="1"/>
        <v>0</v>
      </c>
      <c r="J26" s="63">
        <f t="shared" si="3"/>
        <v>0</v>
      </c>
      <c r="K26" s="64">
        <f t="shared" si="4"/>
        <v>0</v>
      </c>
      <c r="L26" s="64">
        <f t="shared" si="2"/>
        <v>0</v>
      </c>
      <c r="M26" s="65"/>
      <c r="O26" s="1"/>
      <c r="P26" s="1"/>
      <c r="Q26" s="1"/>
      <c r="R26" s="1"/>
    </row>
    <row r="27" spans="1:18" ht="15.6" x14ac:dyDescent="0.3">
      <c r="A27" s="70">
        <v>100171</v>
      </c>
      <c r="B27" s="70" t="s">
        <v>174</v>
      </c>
      <c r="C27" s="60"/>
      <c r="D27" s="60"/>
      <c r="E27" s="60"/>
      <c r="F27" s="60"/>
      <c r="G27" s="59">
        <f>VLOOKUP(A27,'KANGAROO MCMR'!$B:$Y,24,0)</f>
        <v>1.0000000000000004</v>
      </c>
      <c r="H27" s="61">
        <f t="shared" si="0"/>
        <v>0</v>
      </c>
      <c r="I27" s="62">
        <f t="shared" si="1"/>
        <v>0</v>
      </c>
      <c r="J27" s="63">
        <f t="shared" si="3"/>
        <v>0</v>
      </c>
      <c r="K27" s="64">
        <f t="shared" si="4"/>
        <v>0</v>
      </c>
      <c r="L27" s="64">
        <f t="shared" si="2"/>
        <v>0</v>
      </c>
      <c r="M27" s="65"/>
      <c r="O27" s="1"/>
      <c r="P27" s="1"/>
      <c r="Q27" s="1"/>
      <c r="R27" s="1"/>
    </row>
    <row r="28" spans="1:18" ht="15.6" x14ac:dyDescent="0.3">
      <c r="A28" s="70">
        <v>100172</v>
      </c>
      <c r="B28" s="70" t="s">
        <v>191</v>
      </c>
      <c r="C28" s="60"/>
      <c r="D28" s="60"/>
      <c r="E28" s="60"/>
      <c r="F28" s="60"/>
      <c r="G28" s="59">
        <f>VLOOKUP(A28,'KANGAROO MCMR'!$B:$Y,24,0)</f>
        <v>1.0000000000000004</v>
      </c>
      <c r="H28" s="61">
        <f t="shared" si="0"/>
        <v>0</v>
      </c>
      <c r="I28" s="62">
        <f t="shared" si="1"/>
        <v>0</v>
      </c>
      <c r="J28" s="63">
        <f t="shared" si="3"/>
        <v>0</v>
      </c>
      <c r="K28" s="64">
        <f t="shared" si="4"/>
        <v>0</v>
      </c>
      <c r="L28" s="64">
        <f t="shared" si="2"/>
        <v>0</v>
      </c>
      <c r="M28" s="65"/>
      <c r="O28" s="1"/>
      <c r="P28" s="1"/>
      <c r="Q28" s="1"/>
      <c r="R28" s="1"/>
    </row>
    <row r="29" spans="1:18" ht="23.4" x14ac:dyDescent="0.3">
      <c r="A29" s="29"/>
      <c r="B29" s="30"/>
      <c r="C29" s="27"/>
      <c r="D29" s="27"/>
      <c r="E29" s="27"/>
      <c r="F29" s="27"/>
      <c r="G29" s="27"/>
      <c r="H29" s="33"/>
      <c r="I29" s="28"/>
      <c r="J29" s="27"/>
      <c r="K29" s="55" t="s">
        <v>116</v>
      </c>
      <c r="L29" s="57">
        <f>SUM(L7:L28)</f>
        <v>0</v>
      </c>
      <c r="M29" s="27"/>
    </row>
    <row r="30" spans="1:18" ht="70.2" x14ac:dyDescent="0.3">
      <c r="A30" s="29"/>
      <c r="B30" s="30"/>
      <c r="C30" s="27"/>
      <c r="D30" s="27"/>
      <c r="E30" s="27"/>
      <c r="F30" s="27"/>
      <c r="G30" s="27"/>
      <c r="H30" s="33"/>
      <c r="I30" s="28"/>
      <c r="J30" s="27"/>
      <c r="K30" s="56" t="s">
        <v>117</v>
      </c>
      <c r="L30" s="58">
        <f>L29</f>
        <v>0</v>
      </c>
      <c r="M30" s="27"/>
    </row>
    <row r="31" spans="1:18" ht="16.5" customHeight="1" x14ac:dyDescent="0.3">
      <c r="A31" s="15"/>
      <c r="B31" s="7"/>
      <c r="C31" s="6"/>
      <c r="D31" s="6"/>
      <c r="E31" s="6"/>
      <c r="F31" s="7"/>
      <c r="I31" s="8"/>
      <c r="J31" s="1"/>
      <c r="L31" s="18"/>
    </row>
    <row r="32" spans="1:18" s="4" customFormat="1" x14ac:dyDescent="0.3">
      <c r="A32" s="121" t="s">
        <v>186</v>
      </c>
      <c r="B32" s="121"/>
      <c r="C32" s="30"/>
      <c r="D32" s="126" t="s">
        <v>58</v>
      </c>
      <c r="E32" s="126"/>
      <c r="F32" s="126"/>
      <c r="G32" s="31"/>
      <c r="H32" s="126" t="s">
        <v>59</v>
      </c>
      <c r="I32" s="126"/>
      <c r="J32" s="31"/>
      <c r="K32" s="126" t="s">
        <v>60</v>
      </c>
      <c r="L32" s="126"/>
    </row>
    <row r="33" spans="1:12" s="4" customFormat="1" x14ac:dyDescent="0.3">
      <c r="A33" s="123" t="s">
        <v>195</v>
      </c>
      <c r="B33" s="123"/>
      <c r="C33" s="32"/>
      <c r="D33" s="123" t="s">
        <v>146</v>
      </c>
      <c r="E33" s="123"/>
      <c r="F33" s="123"/>
      <c r="G33" s="31"/>
      <c r="H33" s="121" t="s">
        <v>61</v>
      </c>
      <c r="I33" s="121"/>
      <c r="J33" s="31"/>
      <c r="K33" s="121" t="s">
        <v>62</v>
      </c>
      <c r="L33" s="121"/>
    </row>
    <row r="34" spans="1:12" s="4" customFormat="1" ht="18.75" customHeight="1" x14ac:dyDescent="0.3">
      <c r="A34" s="122" t="s">
        <v>196</v>
      </c>
      <c r="B34" s="122"/>
      <c r="C34" s="32"/>
      <c r="D34" s="123" t="s">
        <v>63</v>
      </c>
      <c r="E34" s="123"/>
      <c r="F34" s="123"/>
      <c r="G34" s="33"/>
      <c r="H34" s="121" t="s">
        <v>64</v>
      </c>
      <c r="I34" s="121"/>
      <c r="J34" s="33"/>
      <c r="K34" s="121" t="s">
        <v>91</v>
      </c>
      <c r="L34" s="121"/>
    </row>
    <row r="35" spans="1:12" s="4" customFormat="1" x14ac:dyDescent="0.3">
      <c r="A35" s="33"/>
      <c r="B35" s="27"/>
      <c r="C35" s="33"/>
      <c r="D35" s="33"/>
      <c r="H35" s="26"/>
      <c r="J35" s="34"/>
      <c r="K35" s="33"/>
      <c r="L35" s="33"/>
    </row>
    <row r="36" spans="1:12" x14ac:dyDescent="0.3">
      <c r="A36" s="9"/>
      <c r="B36" s="27"/>
      <c r="C36" s="9"/>
      <c r="D36" s="9"/>
    </row>
    <row r="37" spans="1:12" x14ac:dyDescent="0.3">
      <c r="A37" s="9"/>
      <c r="B37" s="27"/>
      <c r="C37" s="9"/>
      <c r="D37" s="9"/>
    </row>
    <row r="38" spans="1:12" x14ac:dyDescent="0.3">
      <c r="A38" s="9"/>
      <c r="B38" s="27"/>
      <c r="C38" s="9"/>
      <c r="D38" s="9"/>
    </row>
    <row r="39" spans="1:12" x14ac:dyDescent="0.3">
      <c r="A39" s="9"/>
      <c r="B39" s="27"/>
      <c r="C39" s="9"/>
      <c r="D39" s="9"/>
    </row>
    <row r="40" spans="1:12" x14ac:dyDescent="0.3">
      <c r="A40" s="9"/>
      <c r="B40" s="27"/>
    </row>
    <row r="41" spans="1:12" x14ac:dyDescent="0.3">
      <c r="A41" s="9"/>
      <c r="B41" s="27"/>
    </row>
    <row r="42" spans="1:12" x14ac:dyDescent="0.3">
      <c r="A42" s="9"/>
      <c r="B42" s="27"/>
    </row>
    <row r="43" spans="1:12" x14ac:dyDescent="0.3">
      <c r="A43" s="9"/>
      <c r="B43" s="27"/>
    </row>
    <row r="44" spans="1:12" x14ac:dyDescent="0.3">
      <c r="A44" s="9"/>
      <c r="B44" s="27"/>
    </row>
    <row r="45" spans="1:12" x14ac:dyDescent="0.3">
      <c r="A45" s="9"/>
      <c r="B45" s="27"/>
    </row>
    <row r="46" spans="1:12" x14ac:dyDescent="0.3">
      <c r="A46" s="9"/>
      <c r="B46" s="27"/>
    </row>
    <row r="47" spans="1:12" x14ac:dyDescent="0.3">
      <c r="A47" s="9"/>
      <c r="B47" s="27"/>
    </row>
    <row r="48" spans="1:12" x14ac:dyDescent="0.3">
      <c r="A48" s="9"/>
      <c r="B48" s="27"/>
    </row>
    <row r="49" spans="1:2" x14ac:dyDescent="0.3">
      <c r="A49" s="9"/>
      <c r="B49" s="27"/>
    </row>
    <row r="50" spans="1:2" x14ac:dyDescent="0.3">
      <c r="A50" s="9"/>
      <c r="B50" s="27"/>
    </row>
    <row r="51" spans="1:2" x14ac:dyDescent="0.3">
      <c r="A51" s="9"/>
      <c r="B51" s="27"/>
    </row>
    <row r="52" spans="1:2" x14ac:dyDescent="0.3">
      <c r="A52" s="9"/>
      <c r="B52" s="27"/>
    </row>
    <row r="53" spans="1:2" x14ac:dyDescent="0.3">
      <c r="A53" s="9"/>
      <c r="B53" s="27"/>
    </row>
    <row r="54" spans="1:2" x14ac:dyDescent="0.3">
      <c r="A54" s="9"/>
      <c r="B54" s="27"/>
    </row>
    <row r="55" spans="1:2" x14ac:dyDescent="0.3">
      <c r="A55" s="9"/>
      <c r="B55" s="27"/>
    </row>
    <row r="56" spans="1:2" x14ac:dyDescent="0.3">
      <c r="A56" s="9"/>
      <c r="B56" s="27"/>
    </row>
    <row r="57" spans="1:2" x14ac:dyDescent="0.3">
      <c r="A57" s="9"/>
      <c r="B57" s="27"/>
    </row>
    <row r="58" spans="1:2" x14ac:dyDescent="0.3">
      <c r="A58" s="9"/>
      <c r="B58" s="27"/>
    </row>
    <row r="59" spans="1:2" x14ac:dyDescent="0.3">
      <c r="A59" s="9"/>
      <c r="B59" s="27"/>
    </row>
    <row r="60" spans="1:2" x14ac:dyDescent="0.3">
      <c r="A60" s="9"/>
      <c r="B60" s="27"/>
    </row>
    <row r="61" spans="1:2" x14ac:dyDescent="0.3">
      <c r="A61" s="9"/>
      <c r="B61" s="27"/>
    </row>
    <row r="62" spans="1:2" x14ac:dyDescent="0.3">
      <c r="A62" s="9"/>
      <c r="B62" s="27"/>
    </row>
    <row r="63" spans="1:2" x14ac:dyDescent="0.3">
      <c r="A63" s="9"/>
      <c r="B63" s="27"/>
    </row>
    <row r="64" spans="1:2" x14ac:dyDescent="0.3">
      <c r="A64" s="9"/>
      <c r="B64" s="27"/>
    </row>
    <row r="65" spans="1:2" x14ac:dyDescent="0.3">
      <c r="A65" s="9"/>
      <c r="B65" s="27"/>
    </row>
    <row r="66" spans="1:2" x14ac:dyDescent="0.3">
      <c r="A66" s="9"/>
      <c r="B66" s="27"/>
    </row>
    <row r="67" spans="1:2" x14ac:dyDescent="0.3">
      <c r="A67" s="9"/>
      <c r="B67" s="27"/>
    </row>
    <row r="68" spans="1:2" x14ac:dyDescent="0.3">
      <c r="A68" s="9"/>
      <c r="B68" s="27"/>
    </row>
    <row r="69" spans="1:2" x14ac:dyDescent="0.3">
      <c r="A69" s="9"/>
      <c r="B69" s="27"/>
    </row>
    <row r="70" spans="1:2" x14ac:dyDescent="0.3">
      <c r="A70" s="9"/>
      <c r="B70" s="27"/>
    </row>
    <row r="71" spans="1:2" x14ac:dyDescent="0.3">
      <c r="A71" s="9"/>
      <c r="B71" s="27"/>
    </row>
    <row r="72" spans="1:2" x14ac:dyDescent="0.3">
      <c r="A72" s="9"/>
      <c r="B72" s="27"/>
    </row>
    <row r="73" spans="1:2" x14ac:dyDescent="0.3">
      <c r="A73" s="9"/>
      <c r="B73" s="27"/>
    </row>
    <row r="74" spans="1:2" x14ac:dyDescent="0.3">
      <c r="A74" s="9"/>
      <c r="B74" s="27"/>
    </row>
    <row r="75" spans="1:2" x14ac:dyDescent="0.3">
      <c r="A75" s="9"/>
      <c r="B75" s="27"/>
    </row>
    <row r="76" spans="1:2" x14ac:dyDescent="0.3">
      <c r="A76" s="9"/>
      <c r="B76" s="27"/>
    </row>
    <row r="77" spans="1:2" x14ac:dyDescent="0.3">
      <c r="A77" s="9"/>
      <c r="B77" s="27"/>
    </row>
    <row r="78" spans="1:2" x14ac:dyDescent="0.3">
      <c r="A78" s="9"/>
      <c r="B78" s="27"/>
    </row>
    <row r="79" spans="1:2" x14ac:dyDescent="0.3">
      <c r="A79" s="9"/>
      <c r="B79" s="27"/>
    </row>
    <row r="80" spans="1:2" x14ac:dyDescent="0.3">
      <c r="A80" s="9"/>
      <c r="B80" s="27"/>
    </row>
    <row r="81" spans="1:2" x14ac:dyDescent="0.3">
      <c r="A81" s="9"/>
      <c r="B81" s="27"/>
    </row>
    <row r="82" spans="1:2" x14ac:dyDescent="0.3">
      <c r="A82" s="9"/>
      <c r="B82" s="27"/>
    </row>
    <row r="83" spans="1:2" x14ac:dyDescent="0.3">
      <c r="A83" s="9"/>
      <c r="B83" s="27"/>
    </row>
    <row r="84" spans="1:2" x14ac:dyDescent="0.3">
      <c r="A84" s="9"/>
      <c r="B84" s="27"/>
    </row>
    <row r="85" spans="1:2" x14ac:dyDescent="0.3">
      <c r="A85" s="9"/>
      <c r="B85" s="27"/>
    </row>
    <row r="86" spans="1:2" x14ac:dyDescent="0.3">
      <c r="A86" s="9"/>
      <c r="B86" s="27"/>
    </row>
    <row r="87" spans="1:2" x14ac:dyDescent="0.3">
      <c r="A87" s="9"/>
      <c r="B87" s="27"/>
    </row>
    <row r="88" spans="1:2" x14ac:dyDescent="0.3">
      <c r="A88" s="9"/>
      <c r="B88" s="27"/>
    </row>
    <row r="89" spans="1:2" x14ac:dyDescent="0.3">
      <c r="A89" s="9"/>
      <c r="B89" s="27"/>
    </row>
    <row r="90" spans="1:2" x14ac:dyDescent="0.3">
      <c r="A90" s="9"/>
      <c r="B90" s="27"/>
    </row>
    <row r="91" spans="1:2" x14ac:dyDescent="0.3">
      <c r="A91" s="9"/>
      <c r="B91" s="27"/>
    </row>
    <row r="92" spans="1:2" x14ac:dyDescent="0.3">
      <c r="A92" s="9"/>
      <c r="B92" s="27"/>
    </row>
    <row r="93" spans="1:2" x14ac:dyDescent="0.3">
      <c r="A93" s="9"/>
      <c r="B93" s="27"/>
    </row>
    <row r="94" spans="1:2" x14ac:dyDescent="0.3">
      <c r="A94" s="9"/>
      <c r="B94" s="27"/>
    </row>
    <row r="95" spans="1:2" x14ac:dyDescent="0.3">
      <c r="A95" s="9"/>
      <c r="B95" s="27"/>
    </row>
    <row r="96" spans="1:2" x14ac:dyDescent="0.3">
      <c r="A96" s="9"/>
      <c r="B96" s="27"/>
    </row>
  </sheetData>
  <mergeCells count="25">
    <mergeCell ref="A1:B3"/>
    <mergeCell ref="C1:M1"/>
    <mergeCell ref="O1:R1"/>
    <mergeCell ref="C2:D3"/>
    <mergeCell ref="J2:M3"/>
    <mergeCell ref="O2:R2"/>
    <mergeCell ref="O3:R3"/>
    <mergeCell ref="A4:F4"/>
    <mergeCell ref="G4:M4"/>
    <mergeCell ref="O4:R4"/>
    <mergeCell ref="A5:A6"/>
    <mergeCell ref="B5:B6"/>
    <mergeCell ref="M5:M6"/>
    <mergeCell ref="A34:B34"/>
    <mergeCell ref="D34:F34"/>
    <mergeCell ref="H34:I34"/>
    <mergeCell ref="K34:L34"/>
    <mergeCell ref="A32:B32"/>
    <mergeCell ref="D32:F32"/>
    <mergeCell ref="H32:I32"/>
    <mergeCell ref="K32:L32"/>
    <mergeCell ref="A33:B33"/>
    <mergeCell ref="D33:F33"/>
    <mergeCell ref="H33:I33"/>
    <mergeCell ref="K33:L33"/>
  </mergeCells>
  <conditionalFormatting sqref="A7:A28">
    <cfRule type="duplicateValues" dxfId="49" priority="1"/>
  </conditionalFormatting>
  <conditionalFormatting sqref="A28">
    <cfRule type="duplicateValues" dxfId="48" priority="2"/>
  </conditionalFormatting>
  <conditionalFormatting sqref="A29:A1048576 A1:A5">
    <cfRule type="duplicateValues" dxfId="47" priority="7"/>
  </conditionalFormatting>
  <conditionalFormatting sqref="A29:A1048576 A1:A6">
    <cfRule type="duplicateValues" dxfId="46" priority="4"/>
    <cfRule type="duplicateValues" dxfId="45" priority="5"/>
    <cfRule type="duplicateValues" dxfId="44" priority="11"/>
  </conditionalFormatting>
  <conditionalFormatting sqref="B29:B1048576 B1:B5">
    <cfRule type="duplicateValues" dxfId="43" priority="8"/>
    <cfRule type="duplicateValues" dxfId="42" priority="9"/>
  </conditionalFormatting>
  <conditionalFormatting sqref="B29:B1048576 B1:B6">
    <cfRule type="duplicateValues" dxfId="41" priority="12"/>
  </conditionalFormatting>
  <conditionalFormatting sqref="B29:B1048576">
    <cfRule type="duplicateValues" dxfId="40" priority="10"/>
  </conditionalFormatting>
  <conditionalFormatting sqref="I7:I28">
    <cfRule type="cellIs" dxfId="39" priority="6" stopIfTrue="1" operator="lessThan">
      <formula>0.7</formula>
    </cfRule>
  </conditionalFormatting>
  <pageMargins left="0.7" right="0.7" top="0.75" bottom="0.75" header="0.3" footer="0.3"/>
  <pageSetup scale="59" orientation="landscape" r:id="rId1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D31B2-B91F-4788-B985-3EF37326B817}">
  <sheetPr>
    <tabColor theme="4" tint="0.59999389629810485"/>
  </sheetPr>
  <dimension ref="A1:G5"/>
  <sheetViews>
    <sheetView workbookViewId="0">
      <selection activeCell="B16" sqref="B16"/>
    </sheetView>
  </sheetViews>
  <sheetFormatPr defaultColWidth="31.296875" defaultRowHeight="12" x14ac:dyDescent="0.25"/>
  <cols>
    <col min="1" max="1" width="11.19921875" style="46" bestFit="1" customWidth="1"/>
    <col min="2" max="2" width="24.59765625" style="46" customWidth="1"/>
    <col min="3" max="3" width="14.69921875" style="46" bestFit="1" customWidth="1"/>
    <col min="4" max="4" width="9.19921875" style="46" bestFit="1" customWidth="1"/>
    <col min="5" max="5" width="9.09765625" style="46" bestFit="1" customWidth="1"/>
    <col min="6" max="6" width="14.59765625" style="46" bestFit="1" customWidth="1"/>
    <col min="7" max="7" width="8.8984375" style="46" bestFit="1" customWidth="1"/>
    <col min="8" max="16384" width="31.296875" style="46"/>
  </cols>
  <sheetData>
    <row r="1" spans="1:7" x14ac:dyDescent="0.25">
      <c r="A1" s="47" t="s">
        <v>129</v>
      </c>
      <c r="B1" s="47" t="s">
        <v>77</v>
      </c>
      <c r="C1" s="47" t="s">
        <v>78</v>
      </c>
      <c r="D1" s="47" t="s">
        <v>79</v>
      </c>
      <c r="E1" s="47" t="s">
        <v>80</v>
      </c>
      <c r="F1" s="47" t="s">
        <v>81</v>
      </c>
      <c r="G1" s="47" t="s">
        <v>105</v>
      </c>
    </row>
    <row r="2" spans="1:7" x14ac:dyDescent="0.25">
      <c r="A2" s="71"/>
      <c r="B2" s="71"/>
      <c r="C2" s="71"/>
      <c r="D2" s="71"/>
      <c r="E2" s="71"/>
      <c r="F2" s="71"/>
      <c r="G2" s="71"/>
    </row>
    <row r="3" spans="1:7" x14ac:dyDescent="0.25">
      <c r="A3" s="71"/>
      <c r="B3" s="71"/>
      <c r="C3" s="71"/>
      <c r="D3" s="71"/>
      <c r="E3" s="71"/>
      <c r="F3" s="71"/>
      <c r="G3" s="71"/>
    </row>
    <row r="4" spans="1:7" x14ac:dyDescent="0.25">
      <c r="A4" s="71"/>
      <c r="B4" s="71"/>
      <c r="C4" s="71"/>
      <c r="D4" s="71"/>
      <c r="E4" s="71"/>
      <c r="F4" s="71"/>
      <c r="G4" s="71"/>
    </row>
    <row r="5" spans="1:7" x14ac:dyDescent="0.25">
      <c r="A5" s="71"/>
      <c r="B5" s="71"/>
      <c r="C5" s="71"/>
      <c r="D5" s="71"/>
      <c r="E5" s="71"/>
      <c r="F5" s="71"/>
      <c r="G5" s="71"/>
    </row>
  </sheetData>
  <conditionalFormatting sqref="A1">
    <cfRule type="duplicateValues" dxfId="38" priority="9"/>
  </conditionalFormatting>
  <conditionalFormatting sqref="A2:A5">
    <cfRule type="duplicateValues" dxfId="37" priority="1"/>
  </conditionalFormatting>
  <conditionalFormatting sqref="A4:A5">
    <cfRule type="duplicateValues" dxfId="36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73A9F-6DD3-4B63-A890-C277953E979C}">
  <sheetPr>
    <tabColor rgb="FFFFFF00"/>
  </sheetPr>
  <dimension ref="A1:H5"/>
  <sheetViews>
    <sheetView workbookViewId="0">
      <selection activeCell="H10" sqref="H10:H11"/>
    </sheetView>
  </sheetViews>
  <sheetFormatPr defaultColWidth="44.796875" defaultRowHeight="12" x14ac:dyDescent="0.25"/>
  <cols>
    <col min="1" max="1" width="11.19921875" style="46" bestFit="1" customWidth="1"/>
    <col min="2" max="2" width="22.69921875" style="46" customWidth="1"/>
    <col min="3" max="3" width="14.69921875" style="46" bestFit="1" customWidth="1"/>
    <col min="4" max="4" width="9.19921875" style="46" bestFit="1" customWidth="1"/>
    <col min="5" max="5" width="9.09765625" style="46" bestFit="1" customWidth="1"/>
    <col min="6" max="6" width="14.59765625" style="46" bestFit="1" customWidth="1"/>
    <col min="7" max="7" width="8.8984375" style="46" bestFit="1" customWidth="1"/>
    <col min="8" max="8" width="22.09765625" style="46" bestFit="1" customWidth="1"/>
    <col min="9" max="16384" width="44.796875" style="46"/>
  </cols>
  <sheetData>
    <row r="1" spans="1:8" x14ac:dyDescent="0.25">
      <c r="A1" s="47" t="s">
        <v>129</v>
      </c>
      <c r="B1" s="47" t="s">
        <v>77</v>
      </c>
      <c r="C1" s="47" t="s">
        <v>78</v>
      </c>
      <c r="D1" s="47" t="s">
        <v>79</v>
      </c>
      <c r="E1" s="47" t="s">
        <v>80</v>
      </c>
      <c r="F1" s="47" t="s">
        <v>81</v>
      </c>
      <c r="G1" s="47" t="s">
        <v>105</v>
      </c>
      <c r="H1" s="81"/>
    </row>
    <row r="2" spans="1:8" x14ac:dyDescent="0.25">
      <c r="A2" s="71"/>
      <c r="B2" s="71"/>
      <c r="C2" s="71"/>
      <c r="D2" s="71"/>
      <c r="E2" s="71"/>
      <c r="F2" s="71"/>
      <c r="G2" s="71"/>
      <c r="H2" s="81"/>
    </row>
    <row r="3" spans="1:8" x14ac:dyDescent="0.25">
      <c r="A3" s="71"/>
      <c r="B3" s="71"/>
      <c r="C3" s="71"/>
      <c r="D3" s="71"/>
      <c r="E3" s="71"/>
      <c r="F3" s="71"/>
      <c r="G3" s="71"/>
      <c r="H3" s="81"/>
    </row>
    <row r="4" spans="1:8" x14ac:dyDescent="0.25">
      <c r="A4" s="71"/>
      <c r="B4" s="71"/>
      <c r="C4" s="71"/>
      <c r="D4" s="71"/>
      <c r="E4" s="71"/>
      <c r="F4" s="71"/>
      <c r="G4" s="71"/>
      <c r="H4" s="81"/>
    </row>
    <row r="5" spans="1:8" x14ac:dyDescent="0.25">
      <c r="H5" s="81"/>
    </row>
  </sheetData>
  <conditionalFormatting sqref="A1">
    <cfRule type="duplicateValues" dxfId="35" priority="10"/>
  </conditionalFormatting>
  <conditionalFormatting sqref="A2:A4">
    <cfRule type="duplicateValues" dxfId="34" priority="2"/>
  </conditionalFormatting>
  <conditionalFormatting sqref="A3:A4">
    <cfRule type="duplicateValues" dxfId="33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4CBA6-1033-4F85-A3DA-B91837631733}">
  <dimension ref="A1:H84"/>
  <sheetViews>
    <sheetView zoomScaleNormal="100" workbookViewId="0">
      <selection activeCell="J6" sqref="J6"/>
    </sheetView>
  </sheetViews>
  <sheetFormatPr defaultColWidth="7.5" defaultRowHeight="12" x14ac:dyDescent="0.25"/>
  <cols>
    <col min="1" max="1" width="8.19921875" style="68" customWidth="1"/>
    <col min="2" max="2" width="28.69921875" style="68" customWidth="1"/>
    <col min="3" max="3" width="13.09765625" style="68" customWidth="1"/>
    <col min="4" max="4" width="8.5" style="68" customWidth="1"/>
    <col min="5" max="5" width="9.09765625" style="68" customWidth="1"/>
    <col min="6" max="6" width="13.09765625" style="68" customWidth="1"/>
    <col min="7" max="7" width="8.796875" style="68" customWidth="1"/>
    <col min="8" max="8" width="10.796875" style="68" customWidth="1"/>
    <col min="9" max="16384" width="7.5" style="68"/>
  </cols>
  <sheetData>
    <row r="1" spans="1:8" ht="18.75" customHeight="1" x14ac:dyDescent="0.25">
      <c r="A1" s="47" t="s">
        <v>130</v>
      </c>
      <c r="B1" s="47" t="s">
        <v>77</v>
      </c>
      <c r="C1" s="47" t="s">
        <v>78</v>
      </c>
      <c r="D1" s="47" t="s">
        <v>79</v>
      </c>
      <c r="E1" s="47" t="s">
        <v>80</v>
      </c>
      <c r="F1" s="47" t="s">
        <v>81</v>
      </c>
      <c r="G1" s="47" t="s">
        <v>105</v>
      </c>
      <c r="H1" s="80" t="s">
        <v>178</v>
      </c>
    </row>
    <row r="2" spans="1:8" ht="13.8" x14ac:dyDescent="0.25">
      <c r="A2" s="72">
        <v>81066</v>
      </c>
      <c r="B2" s="72" t="s">
        <v>121</v>
      </c>
      <c r="C2" s="72" t="s">
        <v>84</v>
      </c>
      <c r="D2" s="72"/>
      <c r="E2" s="72"/>
      <c r="F2" s="72"/>
      <c r="G2" s="72"/>
      <c r="H2" s="73" t="s">
        <v>151</v>
      </c>
    </row>
    <row r="3" spans="1:8" ht="13.8" x14ac:dyDescent="0.25">
      <c r="A3" s="72">
        <v>81093</v>
      </c>
      <c r="B3" s="72" t="s">
        <v>43</v>
      </c>
      <c r="C3" s="72" t="s">
        <v>82</v>
      </c>
      <c r="D3" s="72"/>
      <c r="E3" s="72"/>
      <c r="F3" s="72"/>
      <c r="G3" s="72"/>
      <c r="H3" s="73" t="s">
        <v>151</v>
      </c>
    </row>
    <row r="4" spans="1:8" ht="13.8" x14ac:dyDescent="0.25">
      <c r="A4" s="72">
        <v>81115</v>
      </c>
      <c r="B4" s="72" t="s">
        <v>152</v>
      </c>
      <c r="C4" s="72" t="s">
        <v>175</v>
      </c>
      <c r="D4" s="72"/>
      <c r="E4" s="72"/>
      <c r="F4" s="72"/>
      <c r="G4" s="72"/>
      <c r="H4" s="73" t="s">
        <v>151</v>
      </c>
    </row>
    <row r="5" spans="1:8" ht="13.8" x14ac:dyDescent="0.25">
      <c r="A5" s="72">
        <v>81126</v>
      </c>
      <c r="B5" s="72" t="s">
        <v>75</v>
      </c>
      <c r="C5" s="72" t="s">
        <v>193</v>
      </c>
      <c r="D5" s="72"/>
      <c r="E5" s="72"/>
      <c r="F5" s="72"/>
      <c r="G5" s="72"/>
      <c r="H5" s="73" t="s">
        <v>151</v>
      </c>
    </row>
    <row r="6" spans="1:8" ht="13.8" x14ac:dyDescent="0.25">
      <c r="A6" s="72">
        <v>81142</v>
      </c>
      <c r="B6" s="72" t="s">
        <v>137</v>
      </c>
      <c r="C6" s="72" t="s">
        <v>82</v>
      </c>
      <c r="D6" s="72"/>
      <c r="E6" s="72"/>
      <c r="F6" s="72"/>
      <c r="G6" s="72"/>
      <c r="H6" s="73" t="s">
        <v>151</v>
      </c>
    </row>
    <row r="7" spans="1:8" ht="13.8" x14ac:dyDescent="0.25">
      <c r="A7" s="72">
        <v>81145</v>
      </c>
      <c r="B7" s="72" t="s">
        <v>125</v>
      </c>
      <c r="C7" s="72" t="s">
        <v>86</v>
      </c>
      <c r="D7" s="72"/>
      <c r="E7" s="72"/>
      <c r="F7" s="72"/>
      <c r="G7" s="72"/>
      <c r="H7" s="73" t="s">
        <v>151</v>
      </c>
    </row>
    <row r="8" spans="1:8" ht="13.8" x14ac:dyDescent="0.25">
      <c r="A8" s="72">
        <v>81146</v>
      </c>
      <c r="B8" s="72" t="s">
        <v>95</v>
      </c>
      <c r="C8" s="72" t="s">
        <v>86</v>
      </c>
      <c r="D8" s="72"/>
      <c r="E8" s="72"/>
      <c r="F8" s="72"/>
      <c r="G8" s="72"/>
      <c r="H8" s="73" t="s">
        <v>151</v>
      </c>
    </row>
    <row r="9" spans="1:8" ht="13.8" x14ac:dyDescent="0.25">
      <c r="A9" s="72">
        <v>81150</v>
      </c>
      <c r="B9" s="72" t="s">
        <v>142</v>
      </c>
      <c r="C9" s="72" t="s">
        <v>175</v>
      </c>
      <c r="D9" s="72"/>
      <c r="E9" s="72"/>
      <c r="F9" s="72"/>
      <c r="G9" s="72"/>
      <c r="H9" s="73" t="s">
        <v>151</v>
      </c>
    </row>
    <row r="10" spans="1:8" ht="13.8" x14ac:dyDescent="0.25">
      <c r="A10" s="72">
        <v>81152</v>
      </c>
      <c r="B10" s="72" t="s">
        <v>153</v>
      </c>
      <c r="C10" s="72" t="s">
        <v>175</v>
      </c>
      <c r="D10" s="72"/>
      <c r="E10" s="72"/>
      <c r="F10" s="72"/>
      <c r="G10" s="72"/>
      <c r="H10" s="73" t="s">
        <v>151</v>
      </c>
    </row>
    <row r="11" spans="1:8" ht="13.8" x14ac:dyDescent="0.25">
      <c r="A11" s="72">
        <v>81166</v>
      </c>
      <c r="B11" s="72" t="s">
        <v>44</v>
      </c>
      <c r="C11" s="72" t="s">
        <v>193</v>
      </c>
      <c r="D11" s="72"/>
      <c r="E11" s="72"/>
      <c r="F11" s="72"/>
      <c r="G11" s="72"/>
      <c r="H11" s="73" t="s">
        <v>151</v>
      </c>
    </row>
    <row r="12" spans="1:8" ht="13.8" x14ac:dyDescent="0.25">
      <c r="A12" s="72">
        <v>81167</v>
      </c>
      <c r="B12" s="72" t="s">
        <v>73</v>
      </c>
      <c r="C12" s="72" t="s">
        <v>86</v>
      </c>
      <c r="D12" s="72"/>
      <c r="E12" s="72"/>
      <c r="F12" s="72"/>
      <c r="G12" s="72"/>
      <c r="H12" s="73" t="s">
        <v>151</v>
      </c>
    </row>
    <row r="13" spans="1:8" ht="13.8" x14ac:dyDescent="0.25">
      <c r="A13" s="72">
        <v>81170</v>
      </c>
      <c r="B13" s="72" t="s">
        <v>101</v>
      </c>
      <c r="C13" s="72" t="s">
        <v>86</v>
      </c>
      <c r="D13" s="72"/>
      <c r="E13" s="72"/>
      <c r="F13" s="72"/>
      <c r="G13" s="72"/>
      <c r="H13" s="73" t="s">
        <v>151</v>
      </c>
    </row>
    <row r="14" spans="1:8" ht="13.8" x14ac:dyDescent="0.25">
      <c r="A14" s="72">
        <v>81178</v>
      </c>
      <c r="B14" s="72" t="s">
        <v>106</v>
      </c>
      <c r="C14" s="72" t="s">
        <v>86</v>
      </c>
      <c r="D14" s="72"/>
      <c r="E14" s="72"/>
      <c r="F14" s="72"/>
      <c r="G14" s="72"/>
      <c r="H14" s="73" t="s">
        <v>151</v>
      </c>
    </row>
    <row r="15" spans="1:8" ht="13.8" x14ac:dyDescent="0.25">
      <c r="A15" s="72">
        <v>81186</v>
      </c>
      <c r="B15" s="72" t="s">
        <v>118</v>
      </c>
      <c r="C15" s="72" t="s">
        <v>82</v>
      </c>
      <c r="D15" s="72"/>
      <c r="E15" s="72"/>
      <c r="F15" s="72"/>
      <c r="G15" s="72"/>
      <c r="H15" s="73" t="s">
        <v>151</v>
      </c>
    </row>
    <row r="16" spans="1:8" ht="13.8" x14ac:dyDescent="0.25">
      <c r="A16" s="72">
        <v>81187</v>
      </c>
      <c r="B16" s="72" t="s">
        <v>45</v>
      </c>
      <c r="C16" s="72" t="s">
        <v>86</v>
      </c>
      <c r="D16" s="72"/>
      <c r="E16" s="72"/>
      <c r="F16" s="72"/>
      <c r="G16" s="72"/>
      <c r="H16" s="73" t="s">
        <v>151</v>
      </c>
    </row>
    <row r="17" spans="1:8" ht="13.8" x14ac:dyDescent="0.25">
      <c r="A17" s="72">
        <v>81192</v>
      </c>
      <c r="B17" s="72" t="s">
        <v>138</v>
      </c>
      <c r="C17" s="72" t="s">
        <v>82</v>
      </c>
      <c r="D17" s="72"/>
      <c r="E17" s="72"/>
      <c r="F17" s="72"/>
      <c r="G17" s="72"/>
      <c r="H17" s="73" t="s">
        <v>151</v>
      </c>
    </row>
    <row r="18" spans="1:8" ht="13.8" x14ac:dyDescent="0.25">
      <c r="A18" s="72">
        <v>81195</v>
      </c>
      <c r="B18" s="72" t="s">
        <v>46</v>
      </c>
      <c r="C18" s="72" t="s">
        <v>86</v>
      </c>
      <c r="D18" s="72"/>
      <c r="E18" s="72"/>
      <c r="F18" s="72"/>
      <c r="G18" s="72"/>
      <c r="H18" s="73" t="s">
        <v>151</v>
      </c>
    </row>
    <row r="19" spans="1:8" ht="13.8" x14ac:dyDescent="0.25">
      <c r="A19" s="72">
        <v>81199</v>
      </c>
      <c r="B19" s="72" t="s">
        <v>103</v>
      </c>
      <c r="C19" s="72" t="s">
        <v>86</v>
      </c>
      <c r="D19" s="72"/>
      <c r="E19" s="72"/>
      <c r="F19" s="72"/>
      <c r="G19" s="72"/>
      <c r="H19" s="73" t="s">
        <v>151</v>
      </c>
    </row>
    <row r="20" spans="1:8" ht="13.8" x14ac:dyDescent="0.25">
      <c r="A20" s="72">
        <v>81206</v>
      </c>
      <c r="B20" s="72" t="s">
        <v>190</v>
      </c>
      <c r="C20" s="72" t="s">
        <v>86</v>
      </c>
      <c r="D20" s="72"/>
      <c r="E20" s="72"/>
      <c r="F20" s="72"/>
      <c r="G20" s="72"/>
      <c r="H20" s="73" t="s">
        <v>151</v>
      </c>
    </row>
    <row r="21" spans="1:8" ht="13.8" x14ac:dyDescent="0.25">
      <c r="A21" s="72">
        <v>81207</v>
      </c>
      <c r="B21" s="72" t="s">
        <v>131</v>
      </c>
      <c r="C21" s="72" t="s">
        <v>193</v>
      </c>
      <c r="D21" s="72"/>
      <c r="E21" s="72"/>
      <c r="F21" s="72"/>
      <c r="G21" s="72"/>
      <c r="H21" s="73" t="s">
        <v>151</v>
      </c>
    </row>
    <row r="22" spans="1:8" ht="13.8" x14ac:dyDescent="0.25">
      <c r="A22" s="72">
        <v>81209</v>
      </c>
      <c r="B22" s="72" t="s">
        <v>52</v>
      </c>
      <c r="C22" s="72" t="s">
        <v>175</v>
      </c>
      <c r="D22" s="72"/>
      <c r="E22" s="72"/>
      <c r="F22" s="72"/>
      <c r="G22" s="72"/>
      <c r="H22" s="73" t="s">
        <v>151</v>
      </c>
    </row>
    <row r="23" spans="1:8" ht="13.8" x14ac:dyDescent="0.25">
      <c r="A23" s="72">
        <v>81210</v>
      </c>
      <c r="B23" s="72" t="s">
        <v>53</v>
      </c>
      <c r="C23" s="72" t="s">
        <v>175</v>
      </c>
      <c r="D23" s="72"/>
      <c r="E23" s="72"/>
      <c r="F23" s="72"/>
      <c r="G23" s="72"/>
      <c r="H23" s="73" t="s">
        <v>151</v>
      </c>
    </row>
    <row r="24" spans="1:8" ht="13.8" x14ac:dyDescent="0.25">
      <c r="A24" s="72">
        <v>81211</v>
      </c>
      <c r="B24" s="72" t="s">
        <v>54</v>
      </c>
      <c r="C24" s="72" t="s">
        <v>86</v>
      </c>
      <c r="D24" s="72"/>
      <c r="E24" s="72"/>
      <c r="F24" s="72"/>
      <c r="G24" s="72"/>
      <c r="H24" s="73" t="s">
        <v>151</v>
      </c>
    </row>
    <row r="25" spans="1:8" ht="13.8" x14ac:dyDescent="0.25">
      <c r="A25" s="72">
        <v>81214</v>
      </c>
      <c r="B25" s="72" t="s">
        <v>56</v>
      </c>
      <c r="C25" s="72" t="s">
        <v>175</v>
      </c>
      <c r="D25" s="72"/>
      <c r="E25" s="72"/>
      <c r="F25" s="72"/>
      <c r="G25" s="72"/>
      <c r="H25" s="73" t="s">
        <v>151</v>
      </c>
    </row>
    <row r="26" spans="1:8" ht="13.8" x14ac:dyDescent="0.25">
      <c r="A26" s="72">
        <v>81218</v>
      </c>
      <c r="B26" s="72" t="s">
        <v>72</v>
      </c>
      <c r="C26" s="72" t="s">
        <v>86</v>
      </c>
      <c r="D26" s="72"/>
      <c r="E26" s="72"/>
      <c r="F26" s="72"/>
      <c r="G26" s="72"/>
      <c r="H26" s="73" t="s">
        <v>151</v>
      </c>
    </row>
    <row r="27" spans="1:8" ht="13.8" x14ac:dyDescent="0.25">
      <c r="A27" s="72">
        <v>81219</v>
      </c>
      <c r="B27" s="72" t="s">
        <v>136</v>
      </c>
      <c r="C27" s="72" t="s">
        <v>86</v>
      </c>
      <c r="D27" s="72"/>
      <c r="E27" s="72"/>
      <c r="F27" s="72"/>
      <c r="G27" s="72"/>
      <c r="H27" s="73" t="s">
        <v>151</v>
      </c>
    </row>
    <row r="28" spans="1:8" ht="13.8" x14ac:dyDescent="0.25">
      <c r="A28" s="72">
        <v>81221</v>
      </c>
      <c r="B28" s="72" t="s">
        <v>135</v>
      </c>
      <c r="C28" s="72" t="s">
        <v>86</v>
      </c>
      <c r="D28" s="72"/>
      <c r="E28" s="72"/>
      <c r="F28" s="72"/>
      <c r="G28" s="72"/>
      <c r="H28" s="73" t="s">
        <v>151</v>
      </c>
    </row>
    <row r="29" spans="1:8" ht="13.8" x14ac:dyDescent="0.25">
      <c r="A29" s="72">
        <v>81223</v>
      </c>
      <c r="B29" s="72" t="s">
        <v>74</v>
      </c>
      <c r="C29" s="72" t="s">
        <v>82</v>
      </c>
      <c r="D29" s="72"/>
      <c r="E29" s="72"/>
      <c r="F29" s="72"/>
      <c r="G29" s="72"/>
      <c r="H29" s="73" t="s">
        <v>151</v>
      </c>
    </row>
    <row r="30" spans="1:8" ht="13.8" x14ac:dyDescent="0.25">
      <c r="A30" s="72">
        <v>81226</v>
      </c>
      <c r="B30" s="72" t="s">
        <v>107</v>
      </c>
      <c r="C30" s="72" t="s">
        <v>175</v>
      </c>
      <c r="D30" s="72"/>
      <c r="E30" s="72"/>
      <c r="F30" s="72"/>
      <c r="G30" s="72"/>
      <c r="H30" s="73" t="s">
        <v>151</v>
      </c>
    </row>
    <row r="31" spans="1:8" ht="13.8" x14ac:dyDescent="0.25">
      <c r="A31" s="72">
        <v>81227</v>
      </c>
      <c r="B31" s="72" t="s">
        <v>132</v>
      </c>
      <c r="C31" s="72" t="s">
        <v>193</v>
      </c>
      <c r="D31" s="72"/>
      <c r="E31" s="72"/>
      <c r="F31" s="72"/>
      <c r="G31" s="72"/>
      <c r="H31" s="73" t="s">
        <v>151</v>
      </c>
    </row>
    <row r="32" spans="1:8" ht="13.8" x14ac:dyDescent="0.25">
      <c r="A32" s="72">
        <v>81231</v>
      </c>
      <c r="B32" s="72" t="s">
        <v>133</v>
      </c>
      <c r="C32" s="72" t="s">
        <v>175</v>
      </c>
      <c r="D32" s="72"/>
      <c r="E32" s="72"/>
      <c r="F32" s="72"/>
      <c r="G32" s="72"/>
      <c r="H32" s="73" t="s">
        <v>151</v>
      </c>
    </row>
    <row r="33" spans="1:8" ht="13.8" x14ac:dyDescent="0.25">
      <c r="A33" s="72">
        <v>81237</v>
      </c>
      <c r="B33" s="72" t="s">
        <v>85</v>
      </c>
      <c r="C33" s="72" t="s">
        <v>86</v>
      </c>
      <c r="D33" s="72"/>
      <c r="E33" s="72"/>
      <c r="F33" s="72"/>
      <c r="G33" s="72"/>
      <c r="H33" s="73" t="s">
        <v>151</v>
      </c>
    </row>
    <row r="34" spans="1:8" ht="13.8" x14ac:dyDescent="0.25">
      <c r="A34" s="72">
        <v>81238</v>
      </c>
      <c r="B34" s="72" t="s">
        <v>87</v>
      </c>
      <c r="C34" s="72" t="s">
        <v>175</v>
      </c>
      <c r="D34" s="72"/>
      <c r="E34" s="72"/>
      <c r="F34" s="72"/>
      <c r="G34" s="72"/>
      <c r="H34" s="73" t="s">
        <v>151</v>
      </c>
    </row>
    <row r="35" spans="1:8" ht="13.8" x14ac:dyDescent="0.25">
      <c r="A35" s="72">
        <v>81239</v>
      </c>
      <c r="B35" s="72" t="s">
        <v>140</v>
      </c>
      <c r="C35" s="72" t="s">
        <v>84</v>
      </c>
      <c r="D35" s="72"/>
      <c r="E35" s="72"/>
      <c r="F35" s="72"/>
      <c r="G35" s="72"/>
      <c r="H35" s="73" t="s">
        <v>151</v>
      </c>
    </row>
    <row r="36" spans="1:8" ht="13.8" x14ac:dyDescent="0.25">
      <c r="A36" s="72">
        <v>81242</v>
      </c>
      <c r="B36" s="72" t="s">
        <v>98</v>
      </c>
      <c r="C36" s="72" t="s">
        <v>175</v>
      </c>
      <c r="D36" s="72"/>
      <c r="E36" s="72"/>
      <c r="F36" s="72"/>
      <c r="G36" s="72"/>
      <c r="H36" s="73" t="s">
        <v>151</v>
      </c>
    </row>
    <row r="37" spans="1:8" ht="13.8" x14ac:dyDescent="0.25">
      <c r="A37" s="72">
        <v>81248</v>
      </c>
      <c r="B37" s="72" t="s">
        <v>83</v>
      </c>
      <c r="C37" s="72" t="s">
        <v>175</v>
      </c>
      <c r="D37" s="72"/>
      <c r="E37" s="72"/>
      <c r="F37" s="72"/>
      <c r="G37" s="72"/>
      <c r="H37" s="73" t="s">
        <v>151</v>
      </c>
    </row>
    <row r="38" spans="1:8" ht="13.8" x14ac:dyDescent="0.25">
      <c r="A38" s="72">
        <v>81252</v>
      </c>
      <c r="B38" s="72" t="s">
        <v>124</v>
      </c>
      <c r="C38" s="72" t="s">
        <v>193</v>
      </c>
      <c r="D38" s="72"/>
      <c r="E38" s="72"/>
      <c r="F38" s="72"/>
      <c r="G38" s="72"/>
      <c r="H38" s="73" t="s">
        <v>151</v>
      </c>
    </row>
    <row r="39" spans="1:8" ht="13.8" x14ac:dyDescent="0.25">
      <c r="A39" s="72">
        <v>81253</v>
      </c>
      <c r="B39" s="72" t="s">
        <v>143</v>
      </c>
      <c r="C39" s="72" t="s">
        <v>193</v>
      </c>
      <c r="D39" s="72"/>
      <c r="E39" s="72"/>
      <c r="F39" s="72"/>
      <c r="G39" s="72"/>
      <c r="H39" s="73" t="s">
        <v>151</v>
      </c>
    </row>
    <row r="40" spans="1:8" ht="13.8" x14ac:dyDescent="0.25">
      <c r="A40" s="72">
        <v>81255</v>
      </c>
      <c r="B40" s="72" t="s">
        <v>93</v>
      </c>
      <c r="C40" s="72" t="s">
        <v>82</v>
      </c>
      <c r="D40" s="72"/>
      <c r="E40" s="72"/>
      <c r="F40" s="72"/>
      <c r="G40" s="72"/>
      <c r="H40" s="73" t="s">
        <v>151</v>
      </c>
    </row>
    <row r="41" spans="1:8" ht="13.8" x14ac:dyDescent="0.25">
      <c r="A41" s="72">
        <v>81260</v>
      </c>
      <c r="B41" s="72" t="s">
        <v>99</v>
      </c>
      <c r="C41" s="72" t="s">
        <v>82</v>
      </c>
      <c r="D41" s="72"/>
      <c r="E41" s="72"/>
      <c r="F41" s="72"/>
      <c r="G41" s="72"/>
      <c r="H41" s="73" t="s">
        <v>151</v>
      </c>
    </row>
    <row r="42" spans="1:8" ht="13.8" x14ac:dyDescent="0.25">
      <c r="A42" s="72">
        <v>81265</v>
      </c>
      <c r="B42" s="72" t="s">
        <v>148</v>
      </c>
      <c r="C42" s="72" t="s">
        <v>86</v>
      </c>
      <c r="D42" s="72"/>
      <c r="E42" s="72"/>
      <c r="F42" s="72"/>
      <c r="G42" s="72"/>
      <c r="H42" s="73" t="s">
        <v>151</v>
      </c>
    </row>
    <row r="43" spans="1:8" ht="13.8" x14ac:dyDescent="0.25">
      <c r="A43" s="72">
        <v>81283</v>
      </c>
      <c r="B43" s="72" t="s">
        <v>120</v>
      </c>
      <c r="C43" s="72" t="s">
        <v>175</v>
      </c>
      <c r="D43" s="72"/>
      <c r="E43" s="72"/>
      <c r="F43" s="72"/>
      <c r="G43" s="72"/>
      <c r="H43" s="73" t="s">
        <v>151</v>
      </c>
    </row>
    <row r="44" spans="1:8" ht="13.8" x14ac:dyDescent="0.25">
      <c r="A44" s="72">
        <v>81286</v>
      </c>
      <c r="B44" s="72" t="s">
        <v>119</v>
      </c>
      <c r="C44" s="72" t="s">
        <v>82</v>
      </c>
      <c r="D44" s="72"/>
      <c r="E44" s="72"/>
      <c r="F44" s="72"/>
      <c r="G44" s="72"/>
      <c r="H44" s="73" t="s">
        <v>151</v>
      </c>
    </row>
    <row r="45" spans="1:8" ht="13.8" x14ac:dyDescent="0.25">
      <c r="A45" s="72">
        <v>81287</v>
      </c>
      <c r="B45" s="72" t="s">
        <v>122</v>
      </c>
      <c r="C45" s="72" t="s">
        <v>175</v>
      </c>
      <c r="D45" s="72"/>
      <c r="E45" s="72"/>
      <c r="F45" s="72"/>
      <c r="G45" s="72"/>
      <c r="H45" s="73" t="s">
        <v>151</v>
      </c>
    </row>
    <row r="46" spans="1:8" ht="13.8" x14ac:dyDescent="0.25">
      <c r="A46" s="72">
        <v>81292</v>
      </c>
      <c r="B46" s="72" t="s">
        <v>123</v>
      </c>
      <c r="C46" s="72" t="s">
        <v>86</v>
      </c>
      <c r="D46" s="72"/>
      <c r="E46" s="72"/>
      <c r="F46" s="72"/>
      <c r="G46" s="72"/>
      <c r="H46" s="73" t="s">
        <v>151</v>
      </c>
    </row>
    <row r="47" spans="1:8" ht="13.8" x14ac:dyDescent="0.25">
      <c r="A47" s="72">
        <v>81296</v>
      </c>
      <c r="B47" s="72" t="s">
        <v>134</v>
      </c>
      <c r="C47" s="72" t="s">
        <v>86</v>
      </c>
      <c r="D47" s="72"/>
      <c r="E47" s="72"/>
      <c r="F47" s="72"/>
      <c r="G47" s="72"/>
      <c r="H47" s="73" t="s">
        <v>151</v>
      </c>
    </row>
    <row r="48" spans="1:8" ht="13.8" x14ac:dyDescent="0.25">
      <c r="A48" s="72">
        <v>81299</v>
      </c>
      <c r="B48" s="72" t="s">
        <v>139</v>
      </c>
      <c r="C48" s="72" t="s">
        <v>82</v>
      </c>
      <c r="D48" s="72"/>
      <c r="E48" s="72"/>
      <c r="F48" s="72"/>
      <c r="G48" s="72"/>
      <c r="H48" s="73" t="s">
        <v>151</v>
      </c>
    </row>
    <row r="49" spans="1:8" ht="13.8" x14ac:dyDescent="0.25">
      <c r="A49" s="72">
        <v>81304</v>
      </c>
      <c r="B49" s="72" t="s">
        <v>141</v>
      </c>
      <c r="C49" s="72" t="s">
        <v>86</v>
      </c>
      <c r="D49" s="72"/>
      <c r="E49" s="72"/>
      <c r="F49" s="72"/>
      <c r="G49" s="72"/>
      <c r="H49" s="73" t="s">
        <v>151</v>
      </c>
    </row>
    <row r="50" spans="1:8" ht="13.8" x14ac:dyDescent="0.25">
      <c r="A50" s="72">
        <v>81307</v>
      </c>
      <c r="B50" s="72" t="s">
        <v>145</v>
      </c>
      <c r="C50" s="72" t="s">
        <v>175</v>
      </c>
      <c r="D50" s="72"/>
      <c r="E50" s="72"/>
      <c r="F50" s="72"/>
      <c r="G50" s="72"/>
      <c r="H50" s="73" t="s">
        <v>151</v>
      </c>
    </row>
    <row r="51" spans="1:8" ht="13.8" x14ac:dyDescent="0.25">
      <c r="A51" s="72">
        <v>81325</v>
      </c>
      <c r="B51" s="72" t="s">
        <v>185</v>
      </c>
      <c r="C51" s="72" t="s">
        <v>86</v>
      </c>
      <c r="D51" s="72"/>
      <c r="E51" s="72"/>
      <c r="F51" s="72"/>
      <c r="G51" s="72"/>
      <c r="H51" s="73" t="s">
        <v>151</v>
      </c>
    </row>
    <row r="52" spans="1:8" ht="13.8" x14ac:dyDescent="0.25">
      <c r="A52" s="72">
        <v>81329</v>
      </c>
      <c r="B52" s="72" t="s">
        <v>184</v>
      </c>
      <c r="C52" s="72" t="s">
        <v>86</v>
      </c>
      <c r="D52" s="72"/>
      <c r="E52" s="72"/>
      <c r="F52" s="72"/>
      <c r="G52" s="72"/>
      <c r="H52" s="73" t="s">
        <v>151</v>
      </c>
    </row>
    <row r="53" spans="1:8" ht="13.8" x14ac:dyDescent="0.25">
      <c r="A53" s="74">
        <v>81113</v>
      </c>
      <c r="B53" s="75" t="s">
        <v>192</v>
      </c>
      <c r="C53" s="72" t="s">
        <v>86</v>
      </c>
      <c r="D53" s="76"/>
      <c r="E53" s="76"/>
      <c r="F53" s="76"/>
      <c r="G53" s="76"/>
      <c r="H53" s="73" t="s">
        <v>151</v>
      </c>
    </row>
    <row r="54" spans="1:8" ht="13.8" x14ac:dyDescent="0.25">
      <c r="A54" s="74">
        <v>81130</v>
      </c>
      <c r="B54" s="75" t="s">
        <v>102</v>
      </c>
      <c r="C54" s="72" t="s">
        <v>86</v>
      </c>
      <c r="D54" s="76"/>
      <c r="E54" s="76"/>
      <c r="F54" s="76"/>
      <c r="G54" s="76"/>
      <c r="H54" s="73" t="s">
        <v>151</v>
      </c>
    </row>
    <row r="55" spans="1:8" ht="13.8" x14ac:dyDescent="0.25">
      <c r="A55" s="76">
        <v>81212</v>
      </c>
      <c r="B55" s="76" t="s">
        <v>55</v>
      </c>
      <c r="C55" s="72" t="s">
        <v>175</v>
      </c>
      <c r="D55" s="76"/>
      <c r="E55" s="76"/>
      <c r="F55" s="76"/>
      <c r="G55" s="76"/>
      <c r="H55" s="73" t="s">
        <v>151</v>
      </c>
    </row>
    <row r="56" spans="1:8" ht="13.8" x14ac:dyDescent="0.25">
      <c r="A56" s="72">
        <v>100108</v>
      </c>
      <c r="B56" s="72" t="s">
        <v>162</v>
      </c>
      <c r="C56" s="72" t="s">
        <v>86</v>
      </c>
      <c r="D56" s="72"/>
      <c r="E56" s="72"/>
      <c r="F56" s="72"/>
      <c r="G56" s="72"/>
      <c r="H56" s="77" t="s">
        <v>150</v>
      </c>
    </row>
    <row r="57" spans="1:8" ht="13.8" x14ac:dyDescent="0.25">
      <c r="A57" s="72">
        <v>100109</v>
      </c>
      <c r="B57" s="72" t="s">
        <v>181</v>
      </c>
      <c r="C57" s="72" t="s">
        <v>86</v>
      </c>
      <c r="D57" s="72"/>
      <c r="E57" s="72"/>
      <c r="F57" s="72"/>
      <c r="G57" s="72"/>
      <c r="H57" s="77" t="s">
        <v>150</v>
      </c>
    </row>
    <row r="58" spans="1:8" ht="13.8" x14ac:dyDescent="0.25">
      <c r="A58" s="72">
        <v>100110</v>
      </c>
      <c r="B58" s="72" t="s">
        <v>168</v>
      </c>
      <c r="C58" s="72" t="s">
        <v>86</v>
      </c>
      <c r="D58" s="72"/>
      <c r="E58" s="72"/>
      <c r="F58" s="72"/>
      <c r="G58" s="72"/>
      <c r="H58" s="77" t="s">
        <v>150</v>
      </c>
    </row>
    <row r="59" spans="1:8" ht="13.8" x14ac:dyDescent="0.25">
      <c r="A59" s="72">
        <v>100111</v>
      </c>
      <c r="B59" s="72" t="s">
        <v>169</v>
      </c>
      <c r="C59" s="72" t="s">
        <v>86</v>
      </c>
      <c r="D59" s="72"/>
      <c r="E59" s="72"/>
      <c r="F59" s="72"/>
      <c r="G59" s="72"/>
      <c r="H59" s="77" t="s">
        <v>150</v>
      </c>
    </row>
    <row r="60" spans="1:8" ht="13.8" x14ac:dyDescent="0.25">
      <c r="A60" s="72">
        <v>100112</v>
      </c>
      <c r="B60" s="72" t="s">
        <v>163</v>
      </c>
      <c r="C60" s="72" t="s">
        <v>193</v>
      </c>
      <c r="D60" s="72"/>
      <c r="E60" s="72"/>
      <c r="F60" s="72"/>
      <c r="G60" s="72"/>
      <c r="H60" s="77" t="s">
        <v>150</v>
      </c>
    </row>
    <row r="61" spans="1:8" ht="13.8" x14ac:dyDescent="0.25">
      <c r="A61" s="72">
        <v>100113</v>
      </c>
      <c r="B61" s="72" t="s">
        <v>164</v>
      </c>
      <c r="C61" s="72" t="s">
        <v>193</v>
      </c>
      <c r="D61" s="72"/>
      <c r="E61" s="72"/>
      <c r="F61" s="72"/>
      <c r="G61" s="72"/>
      <c r="H61" s="77" t="s">
        <v>150</v>
      </c>
    </row>
    <row r="62" spans="1:8" ht="13.8" x14ac:dyDescent="0.25">
      <c r="A62" s="72">
        <v>100114</v>
      </c>
      <c r="B62" s="72" t="s">
        <v>154</v>
      </c>
      <c r="C62" s="72" t="s">
        <v>82</v>
      </c>
      <c r="D62" s="72"/>
      <c r="E62" s="72"/>
      <c r="F62" s="72"/>
      <c r="G62" s="72"/>
      <c r="H62" s="77" t="s">
        <v>150</v>
      </c>
    </row>
    <row r="63" spans="1:8" ht="13.8" x14ac:dyDescent="0.25">
      <c r="A63" s="72">
        <v>100115</v>
      </c>
      <c r="B63" s="72" t="s">
        <v>155</v>
      </c>
      <c r="C63" s="72" t="s">
        <v>82</v>
      </c>
      <c r="D63" s="72"/>
      <c r="E63" s="72"/>
      <c r="F63" s="72"/>
      <c r="G63" s="72"/>
      <c r="H63" s="77" t="s">
        <v>150</v>
      </c>
    </row>
    <row r="64" spans="1:8" ht="13.8" x14ac:dyDescent="0.25">
      <c r="A64" s="72">
        <v>100117</v>
      </c>
      <c r="B64" s="72" t="s">
        <v>170</v>
      </c>
      <c r="C64" s="72" t="s">
        <v>86</v>
      </c>
      <c r="D64" s="72"/>
      <c r="E64" s="72"/>
      <c r="F64" s="72"/>
      <c r="G64" s="72"/>
      <c r="H64" s="77" t="s">
        <v>150</v>
      </c>
    </row>
    <row r="65" spans="1:8" ht="13.8" x14ac:dyDescent="0.25">
      <c r="A65" s="72">
        <v>100119</v>
      </c>
      <c r="B65" s="72" t="s">
        <v>160</v>
      </c>
      <c r="C65" s="72" t="s">
        <v>84</v>
      </c>
      <c r="D65" s="72"/>
      <c r="E65" s="72"/>
      <c r="F65" s="72"/>
      <c r="G65" s="72"/>
      <c r="H65" s="77" t="s">
        <v>150</v>
      </c>
    </row>
    <row r="66" spans="1:8" ht="13.8" x14ac:dyDescent="0.25">
      <c r="A66" s="72">
        <v>100120</v>
      </c>
      <c r="B66" s="72" t="s">
        <v>156</v>
      </c>
      <c r="C66" s="72" t="s">
        <v>82</v>
      </c>
      <c r="D66" s="72"/>
      <c r="E66" s="72"/>
      <c r="F66" s="72"/>
      <c r="G66" s="72"/>
      <c r="H66" s="77" t="s">
        <v>150</v>
      </c>
    </row>
    <row r="67" spans="1:8" ht="13.8" x14ac:dyDescent="0.25">
      <c r="A67" s="72">
        <v>100121</v>
      </c>
      <c r="B67" s="72" t="s">
        <v>157</v>
      </c>
      <c r="C67" s="72" t="s">
        <v>82</v>
      </c>
      <c r="D67" s="72"/>
      <c r="E67" s="72"/>
      <c r="F67" s="72"/>
      <c r="G67" s="72"/>
      <c r="H67" s="77" t="s">
        <v>150</v>
      </c>
    </row>
    <row r="68" spans="1:8" ht="13.8" x14ac:dyDescent="0.25">
      <c r="A68" s="72">
        <v>100122</v>
      </c>
      <c r="B68" s="72" t="s">
        <v>158</v>
      </c>
      <c r="C68" s="72" t="s">
        <v>82</v>
      </c>
      <c r="D68" s="72"/>
      <c r="E68" s="72"/>
      <c r="F68" s="72"/>
      <c r="G68" s="72"/>
      <c r="H68" s="77" t="s">
        <v>150</v>
      </c>
    </row>
    <row r="69" spans="1:8" ht="13.8" x14ac:dyDescent="0.25">
      <c r="A69" s="72">
        <v>100123</v>
      </c>
      <c r="B69" s="72" t="s">
        <v>159</v>
      </c>
      <c r="C69" s="72" t="s">
        <v>86</v>
      </c>
      <c r="D69" s="72"/>
      <c r="E69" s="72"/>
      <c r="F69" s="72"/>
      <c r="G69" s="72"/>
      <c r="H69" s="77" t="s">
        <v>150</v>
      </c>
    </row>
    <row r="70" spans="1:8" ht="13.8" x14ac:dyDescent="0.25">
      <c r="A70" s="72">
        <v>100124</v>
      </c>
      <c r="B70" s="72" t="s">
        <v>161</v>
      </c>
      <c r="C70" s="72" t="s">
        <v>82</v>
      </c>
      <c r="D70" s="72"/>
      <c r="E70" s="72"/>
      <c r="F70" s="72"/>
      <c r="G70" s="72"/>
      <c r="H70" s="77" t="s">
        <v>150</v>
      </c>
    </row>
    <row r="71" spans="1:8" ht="13.8" x14ac:dyDescent="0.25">
      <c r="A71" s="72">
        <v>100125</v>
      </c>
      <c r="B71" s="72" t="s">
        <v>171</v>
      </c>
      <c r="C71" s="72" t="s">
        <v>86</v>
      </c>
      <c r="D71" s="72"/>
      <c r="E71" s="72"/>
      <c r="F71" s="72"/>
      <c r="G71" s="72"/>
      <c r="H71" s="77" t="s">
        <v>150</v>
      </c>
    </row>
    <row r="72" spans="1:8" ht="13.8" x14ac:dyDescent="0.25">
      <c r="A72" s="72">
        <v>100154</v>
      </c>
      <c r="B72" s="72" t="s">
        <v>172</v>
      </c>
      <c r="C72" s="72" t="s">
        <v>84</v>
      </c>
      <c r="D72" s="72"/>
      <c r="E72" s="72"/>
      <c r="F72" s="72"/>
      <c r="G72" s="72"/>
      <c r="H72" s="77" t="s">
        <v>150</v>
      </c>
    </row>
    <row r="73" spans="1:8" ht="13.8" x14ac:dyDescent="0.25">
      <c r="A73" s="72">
        <v>100157</v>
      </c>
      <c r="B73" s="72" t="s">
        <v>173</v>
      </c>
      <c r="C73" s="72" t="s">
        <v>86</v>
      </c>
      <c r="D73" s="72"/>
      <c r="E73" s="72"/>
      <c r="F73" s="72"/>
      <c r="G73" s="72"/>
      <c r="H73" s="77" t="s">
        <v>150</v>
      </c>
    </row>
    <row r="74" spans="1:8" ht="13.8" x14ac:dyDescent="0.25">
      <c r="A74" s="72">
        <v>100169</v>
      </c>
      <c r="B74" s="72" t="s">
        <v>176</v>
      </c>
      <c r="C74" s="72" t="s">
        <v>175</v>
      </c>
      <c r="D74" s="72"/>
      <c r="E74" s="72"/>
      <c r="F74" s="72"/>
      <c r="G74" s="72"/>
      <c r="H74" s="77" t="s">
        <v>150</v>
      </c>
    </row>
    <row r="75" spans="1:8" ht="13.8" x14ac:dyDescent="0.25">
      <c r="A75" s="72">
        <v>100170</v>
      </c>
      <c r="B75" s="72" t="s">
        <v>177</v>
      </c>
      <c r="C75" s="72" t="s">
        <v>175</v>
      </c>
      <c r="D75" s="72"/>
      <c r="E75" s="72"/>
      <c r="F75" s="72"/>
      <c r="G75" s="72"/>
      <c r="H75" s="77" t="s">
        <v>150</v>
      </c>
    </row>
    <row r="76" spans="1:8" ht="13.8" x14ac:dyDescent="0.25">
      <c r="A76" s="72">
        <v>100171</v>
      </c>
      <c r="B76" s="72" t="s">
        <v>174</v>
      </c>
      <c r="C76" s="72" t="s">
        <v>86</v>
      </c>
      <c r="D76" s="72"/>
      <c r="E76" s="72"/>
      <c r="F76" s="72"/>
      <c r="G76" s="72"/>
      <c r="H76" s="77" t="s">
        <v>150</v>
      </c>
    </row>
    <row r="77" spans="1:8" ht="13.8" x14ac:dyDescent="0.25">
      <c r="A77" s="72">
        <v>100172</v>
      </c>
      <c r="B77" s="72" t="s">
        <v>191</v>
      </c>
      <c r="C77" s="72" t="s">
        <v>86</v>
      </c>
      <c r="D77" s="72"/>
      <c r="E77" s="72"/>
      <c r="F77" s="72"/>
      <c r="G77" s="72"/>
      <c r="H77" s="77" t="s">
        <v>150</v>
      </c>
    </row>
    <row r="78" spans="1:8" ht="13.8" x14ac:dyDescent="0.25">
      <c r="A78" s="72">
        <v>100104</v>
      </c>
      <c r="B78" s="72" t="s">
        <v>166</v>
      </c>
      <c r="C78" s="72" t="s">
        <v>86</v>
      </c>
      <c r="D78" s="72"/>
      <c r="E78" s="72"/>
      <c r="F78" s="72"/>
      <c r="G78" s="72"/>
      <c r="H78" s="78" t="s">
        <v>149</v>
      </c>
    </row>
    <row r="79" spans="1:8" ht="13.8" x14ac:dyDescent="0.25">
      <c r="A79" s="72">
        <v>100105</v>
      </c>
      <c r="B79" s="72" t="s">
        <v>167</v>
      </c>
      <c r="C79" s="72" t="s">
        <v>86</v>
      </c>
      <c r="D79" s="72"/>
      <c r="E79" s="72"/>
      <c r="F79" s="72"/>
      <c r="G79" s="72"/>
      <c r="H79" s="78" t="s">
        <v>149</v>
      </c>
    </row>
    <row r="80" spans="1:8" ht="13.8" x14ac:dyDescent="0.25">
      <c r="A80" s="72">
        <v>100173</v>
      </c>
      <c r="B80" s="72" t="s">
        <v>188</v>
      </c>
      <c r="C80" s="72" t="s">
        <v>86</v>
      </c>
      <c r="D80" s="72"/>
      <c r="E80" s="72"/>
      <c r="F80" s="72"/>
      <c r="G80" s="72"/>
      <c r="H80" s="78" t="s">
        <v>149</v>
      </c>
    </row>
    <row r="81" spans="1:8" ht="13.8" x14ac:dyDescent="0.25">
      <c r="A81" s="72">
        <v>100176</v>
      </c>
      <c r="B81" s="72" t="s">
        <v>179</v>
      </c>
      <c r="C81" s="72" t="s">
        <v>86</v>
      </c>
      <c r="D81" s="72"/>
      <c r="E81" s="72"/>
      <c r="F81" s="72"/>
      <c r="G81" s="72"/>
      <c r="H81" s="78" t="s">
        <v>149</v>
      </c>
    </row>
    <row r="82" spans="1:8" ht="13.8" x14ac:dyDescent="0.25">
      <c r="A82" s="72">
        <v>100101</v>
      </c>
      <c r="B82" s="72" t="s">
        <v>165</v>
      </c>
      <c r="C82" s="72" t="s">
        <v>86</v>
      </c>
      <c r="D82" s="72"/>
      <c r="E82" s="72"/>
      <c r="F82" s="72"/>
      <c r="G82" s="72"/>
      <c r="H82" s="79">
        <v>1885</v>
      </c>
    </row>
    <row r="83" spans="1:8" ht="13.8" x14ac:dyDescent="0.25">
      <c r="A83" s="72">
        <v>100180</v>
      </c>
      <c r="B83" s="72" t="s">
        <v>180</v>
      </c>
      <c r="C83" s="72" t="s">
        <v>175</v>
      </c>
      <c r="D83" s="72"/>
      <c r="E83" s="72"/>
      <c r="F83" s="72"/>
      <c r="G83" s="72"/>
      <c r="H83" s="79">
        <v>1885</v>
      </c>
    </row>
    <row r="84" spans="1:8" ht="13.8" x14ac:dyDescent="0.25">
      <c r="A84" s="72">
        <v>100182</v>
      </c>
      <c r="B84" s="72" t="s">
        <v>182</v>
      </c>
      <c r="C84" s="72" t="s">
        <v>86</v>
      </c>
      <c r="D84" s="72"/>
      <c r="E84" s="72"/>
      <c r="F84" s="72"/>
      <c r="G84" s="72"/>
      <c r="H84" s="79">
        <v>1885</v>
      </c>
    </row>
  </sheetData>
  <conditionalFormatting sqref="A1:A1048576">
    <cfRule type="duplicateValues" dxfId="32" priority="8"/>
  </conditionalFormatting>
  <conditionalFormatting sqref="A80:A81 A77 A83:A84">
    <cfRule type="duplicateValues" dxfId="31" priority="9"/>
  </conditionalFormatting>
  <conditionalFormatting sqref="A85:A135">
    <cfRule type="duplicateValues" dxfId="30" priority="3"/>
    <cfRule type="duplicateValues" dxfId="29" priority="4"/>
  </conditionalFormatting>
  <conditionalFormatting sqref="A137:A138 A140 A142:A150 A153:A161">
    <cfRule type="duplicateValues" dxfId="28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66"/>
  <sheetViews>
    <sheetView zoomScale="70" zoomScaleNormal="70" workbookViewId="0">
      <selection activeCell="X6" sqref="X6"/>
    </sheetView>
  </sheetViews>
  <sheetFormatPr defaultColWidth="9" defaultRowHeight="15.6" x14ac:dyDescent="0.3"/>
  <cols>
    <col min="1" max="1" width="5.09765625" style="10" customWidth="1"/>
    <col min="2" max="2" width="8.796875" style="19" customWidth="1"/>
    <col min="3" max="3" width="36.5" style="10" bestFit="1" customWidth="1"/>
    <col min="4" max="4" width="11.59765625" style="10" bestFit="1" customWidth="1"/>
    <col min="5" max="5" width="11.296875" style="10" bestFit="1" customWidth="1"/>
    <col min="6" max="7" width="9.59765625" style="10" bestFit="1" customWidth="1"/>
    <col min="8" max="8" width="10.796875" style="10" bestFit="1" customWidth="1"/>
    <col min="9" max="9" width="9.59765625" style="16" bestFit="1" customWidth="1"/>
    <col min="10" max="10" width="11.5" style="17" bestFit="1" customWidth="1"/>
    <col min="11" max="11" width="13" style="10" customWidth="1"/>
    <col min="12" max="12" width="10.296875" style="10" customWidth="1"/>
    <col min="13" max="13" width="10.09765625" style="10" bestFit="1" customWidth="1"/>
    <col min="14" max="14" width="9.59765625" style="10" bestFit="1" customWidth="1"/>
    <col min="15" max="15" width="15.296875" style="10" customWidth="1"/>
    <col min="16" max="16" width="10.09765625" style="10" bestFit="1" customWidth="1"/>
    <col min="17" max="17" width="15.59765625" style="10" bestFit="1" customWidth="1"/>
    <col min="18" max="18" width="13.796875" style="10" bestFit="1" customWidth="1"/>
    <col min="19" max="19" width="9.59765625" style="10" bestFit="1" customWidth="1"/>
    <col min="20" max="20" width="13.59765625" style="10" bestFit="1" customWidth="1"/>
    <col min="21" max="21" width="11.5" style="10" customWidth="1"/>
    <col min="22" max="22" width="13.59765625" style="10" bestFit="1" customWidth="1"/>
    <col min="23" max="23" width="9.09765625" style="10" bestFit="1" customWidth="1"/>
    <col min="24" max="24" width="18.19921875" style="12" customWidth="1"/>
    <col min="25" max="25" width="18" style="10" customWidth="1"/>
    <col min="26" max="26" width="13.19921875" style="10" customWidth="1"/>
    <col min="27" max="16384" width="9" style="10"/>
  </cols>
  <sheetData>
    <row r="1" spans="1:25" s="14" customFormat="1" ht="48.75" customHeight="1" x14ac:dyDescent="0.45">
      <c r="A1" s="139" t="s">
        <v>199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5" s="14" customFormat="1" ht="23.4" x14ac:dyDescent="0.45">
      <c r="A2" s="129"/>
      <c r="B2" s="130"/>
      <c r="C2" s="130"/>
      <c r="D2" s="133" t="s">
        <v>25</v>
      </c>
      <c r="E2" s="134"/>
      <c r="F2" s="134"/>
      <c r="G2" s="134"/>
      <c r="H2" s="135"/>
      <c r="I2" s="136" t="s">
        <v>26</v>
      </c>
      <c r="J2" s="137"/>
      <c r="K2" s="137"/>
      <c r="L2" s="137"/>
      <c r="M2" s="137"/>
      <c r="N2" s="137"/>
      <c r="O2" s="138"/>
      <c r="P2" s="133" t="s">
        <v>27</v>
      </c>
      <c r="Q2" s="134"/>
      <c r="R2" s="134"/>
      <c r="S2" s="134"/>
      <c r="T2" s="134"/>
      <c r="U2" s="134"/>
      <c r="V2" s="135"/>
      <c r="W2" s="144" t="s">
        <v>3</v>
      </c>
      <c r="X2" s="141" t="s">
        <v>41</v>
      </c>
      <c r="Y2" s="141" t="s">
        <v>40</v>
      </c>
    </row>
    <row r="3" spans="1:25" s="11" customFormat="1" ht="78.75" customHeight="1" x14ac:dyDescent="0.35">
      <c r="A3" s="131"/>
      <c r="B3" s="132"/>
      <c r="C3" s="132"/>
      <c r="D3" s="90" t="s">
        <v>4</v>
      </c>
      <c r="E3" s="90" t="s">
        <v>7</v>
      </c>
      <c r="F3" s="90" t="s">
        <v>8</v>
      </c>
      <c r="G3" s="90" t="s">
        <v>9</v>
      </c>
      <c r="H3" s="90" t="s">
        <v>15</v>
      </c>
      <c r="I3" s="91" t="s">
        <v>11</v>
      </c>
      <c r="J3" s="91" t="s">
        <v>12</v>
      </c>
      <c r="K3" s="90" t="s">
        <v>13</v>
      </c>
      <c r="L3" s="90" t="s">
        <v>14</v>
      </c>
      <c r="M3" s="90" t="s">
        <v>10</v>
      </c>
      <c r="N3" s="90" t="s">
        <v>16</v>
      </c>
      <c r="O3" s="90" t="s">
        <v>17</v>
      </c>
      <c r="P3" s="90" t="s">
        <v>18</v>
      </c>
      <c r="Q3" s="90" t="s">
        <v>19</v>
      </c>
      <c r="R3" s="90" t="s">
        <v>20</v>
      </c>
      <c r="S3" s="90" t="s">
        <v>21</v>
      </c>
      <c r="T3" s="90" t="s">
        <v>22</v>
      </c>
      <c r="U3" s="90" t="s">
        <v>23</v>
      </c>
      <c r="V3" s="90" t="s">
        <v>24</v>
      </c>
      <c r="W3" s="145"/>
      <c r="X3" s="142"/>
      <c r="Y3" s="142"/>
    </row>
    <row r="4" spans="1:25" ht="25.95" customHeight="1" x14ac:dyDescent="0.3">
      <c r="A4" s="147" t="s">
        <v>126</v>
      </c>
      <c r="B4" s="147"/>
      <c r="C4" s="147"/>
      <c r="D4" s="36">
        <v>0.04</v>
      </c>
      <c r="E4" s="36">
        <v>0.06</v>
      </c>
      <c r="F4" s="36">
        <v>0.06</v>
      </c>
      <c r="G4" s="36">
        <v>0.06</v>
      </c>
      <c r="H4" s="36">
        <v>0.06</v>
      </c>
      <c r="I4" s="37">
        <v>0.06</v>
      </c>
      <c r="J4" s="37">
        <v>0.06</v>
      </c>
      <c r="K4" s="37">
        <v>0.06</v>
      </c>
      <c r="L4" s="37">
        <v>0.06</v>
      </c>
      <c r="M4" s="37">
        <v>0.06</v>
      </c>
      <c r="N4" s="37">
        <v>0.06</v>
      </c>
      <c r="O4" s="37">
        <v>0.04</v>
      </c>
      <c r="P4" s="36">
        <v>0.04</v>
      </c>
      <c r="Q4" s="36">
        <v>0.04</v>
      </c>
      <c r="R4" s="36">
        <v>0.06</v>
      </c>
      <c r="S4" s="36">
        <v>0.04</v>
      </c>
      <c r="T4" s="36">
        <v>0.04</v>
      </c>
      <c r="U4" s="36">
        <v>0.06</v>
      </c>
      <c r="V4" s="36">
        <v>0.04</v>
      </c>
      <c r="W4" s="146"/>
      <c r="X4" s="143"/>
      <c r="Y4" s="143"/>
    </row>
    <row r="5" spans="1:25" s="49" customFormat="1" ht="18" x14ac:dyDescent="0.35">
      <c r="A5" s="82">
        <v>1</v>
      </c>
      <c r="B5" s="60">
        <v>81066</v>
      </c>
      <c r="C5" s="70" t="s">
        <v>121</v>
      </c>
      <c r="D5" s="83">
        <v>0.04</v>
      </c>
      <c r="E5" s="83">
        <v>0.06</v>
      </c>
      <c r="F5" s="83">
        <v>0.06</v>
      </c>
      <c r="G5" s="83">
        <v>0.06</v>
      </c>
      <c r="H5" s="83">
        <v>0.06</v>
      </c>
      <c r="I5" s="84">
        <v>0.06</v>
      </c>
      <c r="J5" s="84">
        <v>0.06</v>
      </c>
      <c r="K5" s="83">
        <v>0.06</v>
      </c>
      <c r="L5" s="83">
        <v>0.06</v>
      </c>
      <c r="M5" s="83">
        <v>0.06</v>
      </c>
      <c r="N5" s="83">
        <v>0.06</v>
      </c>
      <c r="O5" s="83">
        <v>0.04</v>
      </c>
      <c r="P5" s="83">
        <v>0.04</v>
      </c>
      <c r="Q5" s="83">
        <v>0.04</v>
      </c>
      <c r="R5" s="83">
        <v>0.06</v>
      </c>
      <c r="S5" s="83">
        <v>0.04</v>
      </c>
      <c r="T5" s="83">
        <v>0.04</v>
      </c>
      <c r="U5" s="84">
        <v>0.06</v>
      </c>
      <c r="V5" s="83">
        <v>0.04</v>
      </c>
      <c r="W5" s="85">
        <f>SUM(D5:V5)</f>
        <v>1.0000000000000004</v>
      </c>
      <c r="X5" s="86"/>
      <c r="Y5" s="87"/>
    </row>
    <row r="6" spans="1:25" s="49" customFormat="1" ht="18" x14ac:dyDescent="0.35">
      <c r="A6" s="82">
        <v>2</v>
      </c>
      <c r="B6" s="60">
        <v>81093</v>
      </c>
      <c r="C6" s="70" t="s">
        <v>43</v>
      </c>
      <c r="D6" s="83">
        <v>0.04</v>
      </c>
      <c r="E6" s="83">
        <v>0.06</v>
      </c>
      <c r="F6" s="83">
        <v>0.06</v>
      </c>
      <c r="G6" s="83">
        <v>0.06</v>
      </c>
      <c r="H6" s="83">
        <v>0.06</v>
      </c>
      <c r="I6" s="84">
        <v>0.06</v>
      </c>
      <c r="J6" s="84">
        <v>0.06</v>
      </c>
      <c r="K6" s="83">
        <v>0.06</v>
      </c>
      <c r="L6" s="83">
        <v>0.06</v>
      </c>
      <c r="M6" s="83">
        <v>0.06</v>
      </c>
      <c r="N6" s="83">
        <v>0.06</v>
      </c>
      <c r="O6" s="83">
        <v>0.04</v>
      </c>
      <c r="P6" s="83">
        <v>0.04</v>
      </c>
      <c r="Q6" s="83">
        <v>0.04</v>
      </c>
      <c r="R6" s="83">
        <v>0.06</v>
      </c>
      <c r="S6" s="83">
        <v>0.04</v>
      </c>
      <c r="T6" s="83">
        <v>0.04</v>
      </c>
      <c r="U6" s="84">
        <v>0.06</v>
      </c>
      <c r="V6" s="83">
        <v>0.04</v>
      </c>
      <c r="W6" s="85">
        <f t="shared" ref="W6:W58" si="0">SUM(D6:V6)</f>
        <v>1.0000000000000004</v>
      </c>
      <c r="X6" s="86"/>
      <c r="Y6" s="87"/>
    </row>
    <row r="7" spans="1:25" s="49" customFormat="1" ht="18" x14ac:dyDescent="0.35">
      <c r="A7" s="82">
        <v>3</v>
      </c>
      <c r="B7" s="60">
        <v>81115</v>
      </c>
      <c r="C7" s="70" t="s">
        <v>152</v>
      </c>
      <c r="D7" s="83">
        <v>0.04</v>
      </c>
      <c r="E7" s="83">
        <v>0.06</v>
      </c>
      <c r="F7" s="83">
        <v>0.06</v>
      </c>
      <c r="G7" s="83">
        <v>0.06</v>
      </c>
      <c r="H7" s="83">
        <v>0.06</v>
      </c>
      <c r="I7" s="84">
        <v>0.06</v>
      </c>
      <c r="J7" s="84">
        <v>0.06</v>
      </c>
      <c r="K7" s="83">
        <v>0.06</v>
      </c>
      <c r="L7" s="83">
        <v>0.06</v>
      </c>
      <c r="M7" s="83">
        <v>0.06</v>
      </c>
      <c r="N7" s="83">
        <v>0.06</v>
      </c>
      <c r="O7" s="83">
        <v>0.04</v>
      </c>
      <c r="P7" s="83">
        <v>0.04</v>
      </c>
      <c r="Q7" s="83">
        <v>0.04</v>
      </c>
      <c r="R7" s="83">
        <v>0.06</v>
      </c>
      <c r="S7" s="83">
        <v>0.04</v>
      </c>
      <c r="T7" s="83">
        <v>0.04</v>
      </c>
      <c r="U7" s="84">
        <v>0.06</v>
      </c>
      <c r="V7" s="83">
        <v>0.04</v>
      </c>
      <c r="W7" s="85">
        <f t="shared" si="0"/>
        <v>1.0000000000000004</v>
      </c>
      <c r="X7" s="86"/>
      <c r="Y7" s="87"/>
    </row>
    <row r="8" spans="1:25" s="49" customFormat="1" ht="18" x14ac:dyDescent="0.35">
      <c r="A8" s="82">
        <v>4</v>
      </c>
      <c r="B8" s="60">
        <v>81126</v>
      </c>
      <c r="C8" s="70" t="s">
        <v>75</v>
      </c>
      <c r="D8" s="83">
        <v>0.04</v>
      </c>
      <c r="E8" s="83">
        <v>0.06</v>
      </c>
      <c r="F8" s="83">
        <v>0.06</v>
      </c>
      <c r="G8" s="83">
        <v>0.06</v>
      </c>
      <c r="H8" s="83">
        <v>0.06</v>
      </c>
      <c r="I8" s="84">
        <v>0.06</v>
      </c>
      <c r="J8" s="84">
        <v>0.06</v>
      </c>
      <c r="K8" s="83">
        <v>0.06</v>
      </c>
      <c r="L8" s="83">
        <v>0.06</v>
      </c>
      <c r="M8" s="83">
        <v>0.06</v>
      </c>
      <c r="N8" s="83">
        <v>0.06</v>
      </c>
      <c r="O8" s="83">
        <v>0.04</v>
      </c>
      <c r="P8" s="83">
        <v>0.04</v>
      </c>
      <c r="Q8" s="83">
        <v>0.04</v>
      </c>
      <c r="R8" s="83">
        <v>0.06</v>
      </c>
      <c r="S8" s="83">
        <v>0.04</v>
      </c>
      <c r="T8" s="83">
        <v>0.04</v>
      </c>
      <c r="U8" s="84">
        <v>0.06</v>
      </c>
      <c r="V8" s="83">
        <v>0.04</v>
      </c>
      <c r="W8" s="85">
        <f t="shared" si="0"/>
        <v>1.0000000000000004</v>
      </c>
      <c r="X8" s="86"/>
      <c r="Y8" s="87"/>
    </row>
    <row r="9" spans="1:25" s="49" customFormat="1" ht="18" x14ac:dyDescent="0.35">
      <c r="A9" s="82">
        <v>5</v>
      </c>
      <c r="B9" s="60">
        <v>81142</v>
      </c>
      <c r="C9" s="70" t="s">
        <v>137</v>
      </c>
      <c r="D9" s="83">
        <v>0.04</v>
      </c>
      <c r="E9" s="83">
        <v>0.06</v>
      </c>
      <c r="F9" s="83">
        <v>0.06</v>
      </c>
      <c r="G9" s="83">
        <v>0.06</v>
      </c>
      <c r="H9" s="83">
        <v>0.06</v>
      </c>
      <c r="I9" s="84">
        <v>0.06</v>
      </c>
      <c r="J9" s="84">
        <v>0.06</v>
      </c>
      <c r="K9" s="83">
        <v>0.06</v>
      </c>
      <c r="L9" s="83">
        <v>0.06</v>
      </c>
      <c r="M9" s="83">
        <v>0.06</v>
      </c>
      <c r="N9" s="83">
        <v>0.06</v>
      </c>
      <c r="O9" s="83">
        <v>0.04</v>
      </c>
      <c r="P9" s="83">
        <v>0.04</v>
      </c>
      <c r="Q9" s="83">
        <v>0.04</v>
      </c>
      <c r="R9" s="83">
        <v>0.06</v>
      </c>
      <c r="S9" s="83">
        <v>0.04</v>
      </c>
      <c r="T9" s="83">
        <v>0.04</v>
      </c>
      <c r="U9" s="84">
        <v>0.06</v>
      </c>
      <c r="V9" s="83">
        <v>0.04</v>
      </c>
      <c r="W9" s="85">
        <f t="shared" si="0"/>
        <v>1.0000000000000004</v>
      </c>
      <c r="X9" s="86"/>
      <c r="Y9" s="87"/>
    </row>
    <row r="10" spans="1:25" s="49" customFormat="1" ht="18" x14ac:dyDescent="0.35">
      <c r="A10" s="82">
        <v>6</v>
      </c>
      <c r="B10" s="60">
        <v>81145</v>
      </c>
      <c r="C10" s="70" t="s">
        <v>125</v>
      </c>
      <c r="D10" s="83">
        <v>0.04</v>
      </c>
      <c r="E10" s="83">
        <v>0.06</v>
      </c>
      <c r="F10" s="83">
        <v>0.06</v>
      </c>
      <c r="G10" s="83">
        <v>0.06</v>
      </c>
      <c r="H10" s="83">
        <v>0.06</v>
      </c>
      <c r="I10" s="84">
        <v>0.06</v>
      </c>
      <c r="J10" s="84">
        <v>0.06</v>
      </c>
      <c r="K10" s="83">
        <v>0.06</v>
      </c>
      <c r="L10" s="83">
        <v>0.06</v>
      </c>
      <c r="M10" s="83">
        <v>0.06</v>
      </c>
      <c r="N10" s="83">
        <v>0.06</v>
      </c>
      <c r="O10" s="83">
        <v>0.04</v>
      </c>
      <c r="P10" s="83">
        <v>0.04</v>
      </c>
      <c r="Q10" s="83">
        <v>0.04</v>
      </c>
      <c r="R10" s="83">
        <v>0.06</v>
      </c>
      <c r="S10" s="83">
        <v>0.04</v>
      </c>
      <c r="T10" s="83">
        <v>0.04</v>
      </c>
      <c r="U10" s="84">
        <v>0.06</v>
      </c>
      <c r="V10" s="83">
        <v>0.04</v>
      </c>
      <c r="W10" s="85">
        <f t="shared" si="0"/>
        <v>1.0000000000000004</v>
      </c>
      <c r="X10" s="86"/>
      <c r="Y10" s="87"/>
    </row>
    <row r="11" spans="1:25" s="49" customFormat="1" ht="18" x14ac:dyDescent="0.35">
      <c r="A11" s="82">
        <v>7</v>
      </c>
      <c r="B11" s="60">
        <v>81146</v>
      </c>
      <c r="C11" s="70" t="s">
        <v>95</v>
      </c>
      <c r="D11" s="83">
        <v>0.04</v>
      </c>
      <c r="E11" s="83">
        <v>0.06</v>
      </c>
      <c r="F11" s="83">
        <v>0.06</v>
      </c>
      <c r="G11" s="83">
        <v>0.06</v>
      </c>
      <c r="H11" s="83">
        <v>0.06</v>
      </c>
      <c r="I11" s="84">
        <v>0.06</v>
      </c>
      <c r="J11" s="84">
        <v>0.06</v>
      </c>
      <c r="K11" s="83">
        <v>0.06</v>
      </c>
      <c r="L11" s="83">
        <v>0.06</v>
      </c>
      <c r="M11" s="83">
        <v>0.06</v>
      </c>
      <c r="N11" s="83">
        <v>0.06</v>
      </c>
      <c r="O11" s="83">
        <v>0.04</v>
      </c>
      <c r="P11" s="83">
        <v>0.04</v>
      </c>
      <c r="Q11" s="83">
        <v>0.04</v>
      </c>
      <c r="R11" s="83">
        <v>0.06</v>
      </c>
      <c r="S11" s="83">
        <v>0.04</v>
      </c>
      <c r="T11" s="83">
        <v>0.04</v>
      </c>
      <c r="U11" s="84">
        <v>0.06</v>
      </c>
      <c r="V11" s="83">
        <v>0.04</v>
      </c>
      <c r="W11" s="85">
        <f t="shared" si="0"/>
        <v>1.0000000000000004</v>
      </c>
      <c r="X11" s="86"/>
      <c r="Y11" s="87"/>
    </row>
    <row r="12" spans="1:25" s="49" customFormat="1" ht="18" x14ac:dyDescent="0.35">
      <c r="A12" s="82">
        <v>8</v>
      </c>
      <c r="B12" s="60">
        <v>81150</v>
      </c>
      <c r="C12" s="70" t="s">
        <v>142</v>
      </c>
      <c r="D12" s="83">
        <v>0.04</v>
      </c>
      <c r="E12" s="83">
        <v>0.06</v>
      </c>
      <c r="F12" s="83">
        <v>0.06</v>
      </c>
      <c r="G12" s="83">
        <v>0.06</v>
      </c>
      <c r="H12" s="83">
        <v>0.06</v>
      </c>
      <c r="I12" s="84">
        <v>0.06</v>
      </c>
      <c r="J12" s="84">
        <v>0.06</v>
      </c>
      <c r="K12" s="83">
        <v>0.06</v>
      </c>
      <c r="L12" s="83">
        <v>0.06</v>
      </c>
      <c r="M12" s="83">
        <v>0.06</v>
      </c>
      <c r="N12" s="83">
        <v>0.06</v>
      </c>
      <c r="O12" s="83">
        <v>0.04</v>
      </c>
      <c r="P12" s="83">
        <v>0.04</v>
      </c>
      <c r="Q12" s="83">
        <v>0.04</v>
      </c>
      <c r="R12" s="83">
        <v>0.06</v>
      </c>
      <c r="S12" s="83">
        <v>0.04</v>
      </c>
      <c r="T12" s="83">
        <v>0.04</v>
      </c>
      <c r="U12" s="84">
        <v>0.06</v>
      </c>
      <c r="V12" s="83">
        <v>0.04</v>
      </c>
      <c r="W12" s="85">
        <f t="shared" si="0"/>
        <v>1.0000000000000004</v>
      </c>
      <c r="X12" s="86"/>
      <c r="Y12" s="87"/>
    </row>
    <row r="13" spans="1:25" s="49" customFormat="1" ht="18" x14ac:dyDescent="0.35">
      <c r="A13" s="82">
        <v>9</v>
      </c>
      <c r="B13" s="60">
        <v>81152</v>
      </c>
      <c r="C13" s="70" t="s">
        <v>153</v>
      </c>
      <c r="D13" s="83">
        <v>0.04</v>
      </c>
      <c r="E13" s="83">
        <v>0.06</v>
      </c>
      <c r="F13" s="83">
        <v>0.06</v>
      </c>
      <c r="G13" s="83">
        <v>0.06</v>
      </c>
      <c r="H13" s="83">
        <v>0.06</v>
      </c>
      <c r="I13" s="84">
        <v>0.06</v>
      </c>
      <c r="J13" s="84">
        <v>0.06</v>
      </c>
      <c r="K13" s="83">
        <v>0.06</v>
      </c>
      <c r="L13" s="83">
        <v>0.06</v>
      </c>
      <c r="M13" s="83">
        <v>0.06</v>
      </c>
      <c r="N13" s="83">
        <v>0.06</v>
      </c>
      <c r="O13" s="83">
        <v>0.04</v>
      </c>
      <c r="P13" s="83">
        <v>0.04</v>
      </c>
      <c r="Q13" s="83">
        <v>0.04</v>
      </c>
      <c r="R13" s="83">
        <v>0.06</v>
      </c>
      <c r="S13" s="83">
        <v>0.04</v>
      </c>
      <c r="T13" s="83">
        <v>0.04</v>
      </c>
      <c r="U13" s="84">
        <v>0.06</v>
      </c>
      <c r="V13" s="83">
        <v>0.04</v>
      </c>
      <c r="W13" s="85">
        <f t="shared" si="0"/>
        <v>1.0000000000000004</v>
      </c>
      <c r="X13" s="86"/>
      <c r="Y13" s="87"/>
    </row>
    <row r="14" spans="1:25" s="49" customFormat="1" ht="18" x14ac:dyDescent="0.35">
      <c r="A14" s="82">
        <v>10</v>
      </c>
      <c r="B14" s="60">
        <v>81166</v>
      </c>
      <c r="C14" s="70" t="s">
        <v>44</v>
      </c>
      <c r="D14" s="83">
        <v>0.04</v>
      </c>
      <c r="E14" s="83">
        <v>0.06</v>
      </c>
      <c r="F14" s="83">
        <v>0.06</v>
      </c>
      <c r="G14" s="83">
        <v>0.06</v>
      </c>
      <c r="H14" s="83">
        <v>0.06</v>
      </c>
      <c r="I14" s="84">
        <v>0.06</v>
      </c>
      <c r="J14" s="84">
        <v>0.06</v>
      </c>
      <c r="K14" s="83">
        <v>0.06</v>
      </c>
      <c r="L14" s="83">
        <v>0.06</v>
      </c>
      <c r="M14" s="83">
        <v>0.06</v>
      </c>
      <c r="N14" s="83">
        <v>0.06</v>
      </c>
      <c r="O14" s="83">
        <v>0.04</v>
      </c>
      <c r="P14" s="83">
        <v>0.04</v>
      </c>
      <c r="Q14" s="83">
        <v>0.04</v>
      </c>
      <c r="R14" s="83">
        <v>0.06</v>
      </c>
      <c r="S14" s="83">
        <v>0.04</v>
      </c>
      <c r="T14" s="83">
        <v>0.04</v>
      </c>
      <c r="U14" s="84">
        <v>0.06</v>
      </c>
      <c r="V14" s="83">
        <v>0.04</v>
      </c>
      <c r="W14" s="85">
        <f t="shared" si="0"/>
        <v>1.0000000000000004</v>
      </c>
      <c r="X14" s="86"/>
      <c r="Y14" s="87"/>
    </row>
    <row r="15" spans="1:25" s="49" customFormat="1" ht="18" x14ac:dyDescent="0.35">
      <c r="A15" s="82">
        <v>11</v>
      </c>
      <c r="B15" s="60">
        <v>81167</v>
      </c>
      <c r="C15" s="70" t="s">
        <v>73</v>
      </c>
      <c r="D15" s="83">
        <v>0.04</v>
      </c>
      <c r="E15" s="83">
        <v>0.06</v>
      </c>
      <c r="F15" s="83">
        <v>0.06</v>
      </c>
      <c r="G15" s="83">
        <v>0.06</v>
      </c>
      <c r="H15" s="83">
        <v>0.06</v>
      </c>
      <c r="I15" s="84">
        <v>0.06</v>
      </c>
      <c r="J15" s="84">
        <v>0.06</v>
      </c>
      <c r="K15" s="83">
        <v>0.06</v>
      </c>
      <c r="L15" s="83">
        <v>0.06</v>
      </c>
      <c r="M15" s="83">
        <v>0.06</v>
      </c>
      <c r="N15" s="83">
        <v>0.06</v>
      </c>
      <c r="O15" s="83">
        <v>0.04</v>
      </c>
      <c r="P15" s="83">
        <v>0.04</v>
      </c>
      <c r="Q15" s="83">
        <v>0.04</v>
      </c>
      <c r="R15" s="83">
        <v>0.06</v>
      </c>
      <c r="S15" s="83">
        <v>0.04</v>
      </c>
      <c r="T15" s="83">
        <v>0.04</v>
      </c>
      <c r="U15" s="84">
        <v>0.06</v>
      </c>
      <c r="V15" s="83">
        <v>0.04</v>
      </c>
      <c r="W15" s="85">
        <f t="shared" si="0"/>
        <v>1.0000000000000004</v>
      </c>
      <c r="X15" s="86"/>
      <c r="Y15" s="87"/>
    </row>
    <row r="16" spans="1:25" s="49" customFormat="1" ht="18" x14ac:dyDescent="0.35">
      <c r="A16" s="82">
        <v>12</v>
      </c>
      <c r="B16" s="60">
        <v>81170</v>
      </c>
      <c r="C16" s="70" t="s">
        <v>101</v>
      </c>
      <c r="D16" s="83">
        <v>0.04</v>
      </c>
      <c r="E16" s="83">
        <v>0.06</v>
      </c>
      <c r="F16" s="83">
        <v>0.06</v>
      </c>
      <c r="G16" s="83">
        <v>0.06</v>
      </c>
      <c r="H16" s="83">
        <v>0.06</v>
      </c>
      <c r="I16" s="84">
        <v>0.06</v>
      </c>
      <c r="J16" s="84">
        <v>0.06</v>
      </c>
      <c r="K16" s="83">
        <v>0.06</v>
      </c>
      <c r="L16" s="83">
        <v>0.06</v>
      </c>
      <c r="M16" s="83">
        <v>0.06</v>
      </c>
      <c r="N16" s="83">
        <v>0.06</v>
      </c>
      <c r="O16" s="83">
        <v>0.04</v>
      </c>
      <c r="P16" s="83">
        <v>0.04</v>
      </c>
      <c r="Q16" s="83">
        <v>0.04</v>
      </c>
      <c r="R16" s="83">
        <v>0.06</v>
      </c>
      <c r="S16" s="83">
        <v>0.04</v>
      </c>
      <c r="T16" s="83">
        <v>0.04</v>
      </c>
      <c r="U16" s="84">
        <v>0.06</v>
      </c>
      <c r="V16" s="83">
        <v>0.04</v>
      </c>
      <c r="W16" s="85">
        <f t="shared" si="0"/>
        <v>1.0000000000000004</v>
      </c>
      <c r="X16" s="86"/>
      <c r="Y16" s="87"/>
    </row>
    <row r="17" spans="1:25" s="49" customFormat="1" ht="18" x14ac:dyDescent="0.35">
      <c r="A17" s="82">
        <v>13</v>
      </c>
      <c r="B17" s="60">
        <v>81178</v>
      </c>
      <c r="C17" s="70" t="s">
        <v>106</v>
      </c>
      <c r="D17" s="83">
        <v>0.04</v>
      </c>
      <c r="E17" s="83">
        <v>0.06</v>
      </c>
      <c r="F17" s="83">
        <v>0.06</v>
      </c>
      <c r="G17" s="83">
        <v>0.06</v>
      </c>
      <c r="H17" s="83">
        <v>0.06</v>
      </c>
      <c r="I17" s="84">
        <v>0.06</v>
      </c>
      <c r="J17" s="84">
        <v>0.06</v>
      </c>
      <c r="K17" s="83">
        <v>0.06</v>
      </c>
      <c r="L17" s="83">
        <v>0.06</v>
      </c>
      <c r="M17" s="83">
        <v>0.06</v>
      </c>
      <c r="N17" s="83">
        <v>0.06</v>
      </c>
      <c r="O17" s="83">
        <v>0.04</v>
      </c>
      <c r="P17" s="83">
        <v>0.04</v>
      </c>
      <c r="Q17" s="83">
        <v>0.04</v>
      </c>
      <c r="R17" s="83">
        <v>0.06</v>
      </c>
      <c r="S17" s="83">
        <v>0.04</v>
      </c>
      <c r="T17" s="83">
        <v>0.04</v>
      </c>
      <c r="U17" s="84">
        <v>0.06</v>
      </c>
      <c r="V17" s="83">
        <v>0.04</v>
      </c>
      <c r="W17" s="85">
        <f t="shared" si="0"/>
        <v>1.0000000000000004</v>
      </c>
      <c r="X17" s="86"/>
      <c r="Y17" s="87"/>
    </row>
    <row r="18" spans="1:25" s="49" customFormat="1" ht="18" x14ac:dyDescent="0.35">
      <c r="A18" s="82">
        <v>14</v>
      </c>
      <c r="B18" s="60">
        <v>81186</v>
      </c>
      <c r="C18" s="70" t="s">
        <v>118</v>
      </c>
      <c r="D18" s="83">
        <v>0.04</v>
      </c>
      <c r="E18" s="83">
        <v>0.06</v>
      </c>
      <c r="F18" s="83">
        <v>0.06</v>
      </c>
      <c r="G18" s="83">
        <v>0.06</v>
      </c>
      <c r="H18" s="83">
        <v>0.06</v>
      </c>
      <c r="I18" s="84">
        <v>0.06</v>
      </c>
      <c r="J18" s="84">
        <v>0.06</v>
      </c>
      <c r="K18" s="83">
        <v>0.06</v>
      </c>
      <c r="L18" s="83">
        <v>0.06</v>
      </c>
      <c r="M18" s="83">
        <v>0.06</v>
      </c>
      <c r="N18" s="83">
        <v>0.06</v>
      </c>
      <c r="O18" s="83">
        <v>0.04</v>
      </c>
      <c r="P18" s="83">
        <v>0.04</v>
      </c>
      <c r="Q18" s="83">
        <v>0.04</v>
      </c>
      <c r="R18" s="83">
        <v>0.06</v>
      </c>
      <c r="S18" s="83">
        <v>0.04</v>
      </c>
      <c r="T18" s="83">
        <v>0.04</v>
      </c>
      <c r="U18" s="84">
        <v>0.06</v>
      </c>
      <c r="V18" s="83">
        <v>0.04</v>
      </c>
      <c r="W18" s="85">
        <f t="shared" si="0"/>
        <v>1.0000000000000004</v>
      </c>
      <c r="X18" s="86"/>
      <c r="Y18" s="87"/>
    </row>
    <row r="19" spans="1:25" s="49" customFormat="1" ht="18" x14ac:dyDescent="0.35">
      <c r="A19" s="82">
        <v>15</v>
      </c>
      <c r="B19" s="60">
        <v>81187</v>
      </c>
      <c r="C19" s="70" t="s">
        <v>45</v>
      </c>
      <c r="D19" s="83">
        <v>0.04</v>
      </c>
      <c r="E19" s="83">
        <v>0.06</v>
      </c>
      <c r="F19" s="83">
        <v>0.06</v>
      </c>
      <c r="G19" s="83">
        <v>0.06</v>
      </c>
      <c r="H19" s="83">
        <v>0.06</v>
      </c>
      <c r="I19" s="84">
        <v>0.06</v>
      </c>
      <c r="J19" s="84">
        <v>0.06</v>
      </c>
      <c r="K19" s="83">
        <v>0.06</v>
      </c>
      <c r="L19" s="83">
        <v>0.06</v>
      </c>
      <c r="M19" s="83">
        <v>0.06</v>
      </c>
      <c r="N19" s="83">
        <v>0.06</v>
      </c>
      <c r="O19" s="83">
        <v>0.04</v>
      </c>
      <c r="P19" s="83">
        <v>0.04</v>
      </c>
      <c r="Q19" s="83">
        <v>0.04</v>
      </c>
      <c r="R19" s="83">
        <v>0.06</v>
      </c>
      <c r="S19" s="83">
        <v>0.04</v>
      </c>
      <c r="T19" s="83">
        <v>0.04</v>
      </c>
      <c r="U19" s="84">
        <v>0.06</v>
      </c>
      <c r="V19" s="83">
        <v>0.04</v>
      </c>
      <c r="W19" s="85">
        <f t="shared" si="0"/>
        <v>1.0000000000000004</v>
      </c>
      <c r="X19" s="86"/>
      <c r="Y19" s="87"/>
    </row>
    <row r="20" spans="1:25" s="49" customFormat="1" ht="18" x14ac:dyDescent="0.35">
      <c r="A20" s="82">
        <v>16</v>
      </c>
      <c r="B20" s="60">
        <v>81192</v>
      </c>
      <c r="C20" s="70" t="s">
        <v>138</v>
      </c>
      <c r="D20" s="83">
        <v>0.04</v>
      </c>
      <c r="E20" s="83">
        <v>0.06</v>
      </c>
      <c r="F20" s="83">
        <v>0.06</v>
      </c>
      <c r="G20" s="83">
        <v>0.06</v>
      </c>
      <c r="H20" s="83">
        <v>0.06</v>
      </c>
      <c r="I20" s="84">
        <v>0.06</v>
      </c>
      <c r="J20" s="84">
        <v>0.06</v>
      </c>
      <c r="K20" s="83">
        <v>0.06</v>
      </c>
      <c r="L20" s="83">
        <v>0.06</v>
      </c>
      <c r="M20" s="83">
        <v>0.06</v>
      </c>
      <c r="N20" s="83">
        <v>0.06</v>
      </c>
      <c r="O20" s="83">
        <v>0.04</v>
      </c>
      <c r="P20" s="83">
        <v>0.04</v>
      </c>
      <c r="Q20" s="83">
        <v>0.04</v>
      </c>
      <c r="R20" s="83">
        <v>0.06</v>
      </c>
      <c r="S20" s="83">
        <v>0.04</v>
      </c>
      <c r="T20" s="83">
        <v>0.04</v>
      </c>
      <c r="U20" s="84">
        <v>0.06</v>
      </c>
      <c r="V20" s="83">
        <v>0.04</v>
      </c>
      <c r="W20" s="85">
        <f t="shared" si="0"/>
        <v>1.0000000000000004</v>
      </c>
      <c r="X20" s="86"/>
      <c r="Y20" s="87"/>
    </row>
    <row r="21" spans="1:25" s="49" customFormat="1" ht="18" x14ac:dyDescent="0.35">
      <c r="A21" s="82">
        <v>17</v>
      </c>
      <c r="B21" s="60">
        <v>81195</v>
      </c>
      <c r="C21" s="70" t="s">
        <v>46</v>
      </c>
      <c r="D21" s="83">
        <v>0.04</v>
      </c>
      <c r="E21" s="83">
        <v>0.06</v>
      </c>
      <c r="F21" s="83">
        <v>0.06</v>
      </c>
      <c r="G21" s="83">
        <v>0.06</v>
      </c>
      <c r="H21" s="83">
        <v>0.06</v>
      </c>
      <c r="I21" s="84">
        <v>0.06</v>
      </c>
      <c r="J21" s="84">
        <v>0.06</v>
      </c>
      <c r="K21" s="83">
        <v>0.06</v>
      </c>
      <c r="L21" s="83">
        <v>0.06</v>
      </c>
      <c r="M21" s="83">
        <v>0.06</v>
      </c>
      <c r="N21" s="83">
        <v>0.06</v>
      </c>
      <c r="O21" s="83">
        <v>0.04</v>
      </c>
      <c r="P21" s="83">
        <v>0.04</v>
      </c>
      <c r="Q21" s="83">
        <v>0.04</v>
      </c>
      <c r="R21" s="83">
        <v>0.06</v>
      </c>
      <c r="S21" s="83">
        <v>0.04</v>
      </c>
      <c r="T21" s="83">
        <v>0.04</v>
      </c>
      <c r="U21" s="84">
        <v>0.06</v>
      </c>
      <c r="V21" s="83">
        <v>0.04</v>
      </c>
      <c r="W21" s="85">
        <f t="shared" si="0"/>
        <v>1.0000000000000004</v>
      </c>
      <c r="X21" s="86"/>
      <c r="Y21" s="87"/>
    </row>
    <row r="22" spans="1:25" s="49" customFormat="1" ht="18" x14ac:dyDescent="0.35">
      <c r="A22" s="82">
        <v>18</v>
      </c>
      <c r="B22" s="60">
        <v>81199</v>
      </c>
      <c r="C22" s="70" t="s">
        <v>103</v>
      </c>
      <c r="D22" s="83">
        <v>0.04</v>
      </c>
      <c r="E22" s="83">
        <v>0.06</v>
      </c>
      <c r="F22" s="83">
        <v>0.06</v>
      </c>
      <c r="G22" s="83">
        <v>0.06</v>
      </c>
      <c r="H22" s="83">
        <v>0.06</v>
      </c>
      <c r="I22" s="84">
        <v>0.06</v>
      </c>
      <c r="J22" s="84">
        <v>0.06</v>
      </c>
      <c r="K22" s="83">
        <v>0.06</v>
      </c>
      <c r="L22" s="83">
        <v>0.06</v>
      </c>
      <c r="M22" s="83">
        <v>0.06</v>
      </c>
      <c r="N22" s="83">
        <v>0.06</v>
      </c>
      <c r="O22" s="83">
        <v>0.04</v>
      </c>
      <c r="P22" s="83">
        <v>0.04</v>
      </c>
      <c r="Q22" s="83">
        <v>0.04</v>
      </c>
      <c r="R22" s="83">
        <v>0.06</v>
      </c>
      <c r="S22" s="83">
        <v>0.04</v>
      </c>
      <c r="T22" s="83">
        <v>0.04</v>
      </c>
      <c r="U22" s="84">
        <v>0.06</v>
      </c>
      <c r="V22" s="83">
        <v>0.04</v>
      </c>
      <c r="W22" s="85">
        <f t="shared" si="0"/>
        <v>1.0000000000000004</v>
      </c>
      <c r="X22" s="86"/>
      <c r="Y22" s="87"/>
    </row>
    <row r="23" spans="1:25" s="49" customFormat="1" ht="18" x14ac:dyDescent="0.35">
      <c r="A23" s="82">
        <v>19</v>
      </c>
      <c r="B23" s="60">
        <v>81206</v>
      </c>
      <c r="C23" s="70" t="s">
        <v>190</v>
      </c>
      <c r="D23" s="83">
        <v>0.04</v>
      </c>
      <c r="E23" s="83">
        <v>0.06</v>
      </c>
      <c r="F23" s="83">
        <v>0.06</v>
      </c>
      <c r="G23" s="83">
        <v>0.06</v>
      </c>
      <c r="H23" s="83">
        <v>0.06</v>
      </c>
      <c r="I23" s="84">
        <v>0.06</v>
      </c>
      <c r="J23" s="84">
        <v>0.06</v>
      </c>
      <c r="K23" s="83">
        <v>0.06</v>
      </c>
      <c r="L23" s="83">
        <v>0.06</v>
      </c>
      <c r="M23" s="83">
        <v>0.06</v>
      </c>
      <c r="N23" s="83">
        <v>0.06</v>
      </c>
      <c r="O23" s="83">
        <v>0.04</v>
      </c>
      <c r="P23" s="83">
        <v>0.04</v>
      </c>
      <c r="Q23" s="83">
        <v>0.04</v>
      </c>
      <c r="R23" s="83">
        <v>0.06</v>
      </c>
      <c r="S23" s="83">
        <v>0.04</v>
      </c>
      <c r="T23" s="83">
        <v>0.04</v>
      </c>
      <c r="U23" s="84">
        <v>0.06</v>
      </c>
      <c r="V23" s="83">
        <v>0.04</v>
      </c>
      <c r="W23" s="85">
        <f t="shared" si="0"/>
        <v>1.0000000000000004</v>
      </c>
      <c r="X23" s="86"/>
      <c r="Y23" s="87"/>
    </row>
    <row r="24" spans="1:25" s="49" customFormat="1" ht="18" x14ac:dyDescent="0.35">
      <c r="A24" s="82">
        <v>20</v>
      </c>
      <c r="B24" s="60">
        <v>81207</v>
      </c>
      <c r="C24" s="70" t="s">
        <v>131</v>
      </c>
      <c r="D24" s="83">
        <v>0.04</v>
      </c>
      <c r="E24" s="83">
        <v>0.06</v>
      </c>
      <c r="F24" s="83">
        <v>0.06</v>
      </c>
      <c r="G24" s="83">
        <v>0.06</v>
      </c>
      <c r="H24" s="83">
        <v>0.06</v>
      </c>
      <c r="I24" s="84">
        <v>0.06</v>
      </c>
      <c r="J24" s="84">
        <v>0.06</v>
      </c>
      <c r="K24" s="83">
        <v>0.06</v>
      </c>
      <c r="L24" s="83">
        <v>0.06</v>
      </c>
      <c r="M24" s="83">
        <v>0.06</v>
      </c>
      <c r="N24" s="83">
        <v>0.06</v>
      </c>
      <c r="O24" s="83">
        <v>0.04</v>
      </c>
      <c r="P24" s="83">
        <v>0.04</v>
      </c>
      <c r="Q24" s="83">
        <v>0.04</v>
      </c>
      <c r="R24" s="83">
        <v>0.06</v>
      </c>
      <c r="S24" s="83">
        <v>0.04</v>
      </c>
      <c r="T24" s="83">
        <v>0.04</v>
      </c>
      <c r="U24" s="84">
        <v>0.06</v>
      </c>
      <c r="V24" s="83">
        <v>0.04</v>
      </c>
      <c r="W24" s="85">
        <f t="shared" si="0"/>
        <v>1.0000000000000004</v>
      </c>
      <c r="X24" s="86"/>
      <c r="Y24" s="87"/>
    </row>
    <row r="25" spans="1:25" s="49" customFormat="1" ht="18" x14ac:dyDescent="0.35">
      <c r="A25" s="82">
        <v>21</v>
      </c>
      <c r="B25" s="60">
        <v>81209</v>
      </c>
      <c r="C25" s="70" t="s">
        <v>52</v>
      </c>
      <c r="D25" s="83">
        <v>0.04</v>
      </c>
      <c r="E25" s="83">
        <v>0.06</v>
      </c>
      <c r="F25" s="83">
        <v>0.06</v>
      </c>
      <c r="G25" s="83">
        <v>0.06</v>
      </c>
      <c r="H25" s="83">
        <v>0.06</v>
      </c>
      <c r="I25" s="84">
        <v>0.06</v>
      </c>
      <c r="J25" s="84">
        <v>0.06</v>
      </c>
      <c r="K25" s="83">
        <v>0.06</v>
      </c>
      <c r="L25" s="83">
        <v>0.06</v>
      </c>
      <c r="M25" s="83">
        <v>0.06</v>
      </c>
      <c r="N25" s="83">
        <v>0.06</v>
      </c>
      <c r="O25" s="83">
        <v>0.04</v>
      </c>
      <c r="P25" s="83">
        <v>0.04</v>
      </c>
      <c r="Q25" s="83">
        <v>0.04</v>
      </c>
      <c r="R25" s="83">
        <v>0.06</v>
      </c>
      <c r="S25" s="83">
        <v>0.04</v>
      </c>
      <c r="T25" s="83">
        <v>0.04</v>
      </c>
      <c r="U25" s="84">
        <v>0.06</v>
      </c>
      <c r="V25" s="83">
        <v>0.04</v>
      </c>
      <c r="W25" s="85">
        <f t="shared" si="0"/>
        <v>1.0000000000000004</v>
      </c>
      <c r="X25" s="86"/>
      <c r="Y25" s="87"/>
    </row>
    <row r="26" spans="1:25" s="49" customFormat="1" ht="18" x14ac:dyDescent="0.35">
      <c r="A26" s="82">
        <v>22</v>
      </c>
      <c r="B26" s="60">
        <v>81210</v>
      </c>
      <c r="C26" s="70" t="s">
        <v>53</v>
      </c>
      <c r="D26" s="83">
        <v>0.04</v>
      </c>
      <c r="E26" s="83">
        <v>0.06</v>
      </c>
      <c r="F26" s="83">
        <v>0.06</v>
      </c>
      <c r="G26" s="83">
        <v>0.06</v>
      </c>
      <c r="H26" s="83">
        <v>0.06</v>
      </c>
      <c r="I26" s="84">
        <v>0.06</v>
      </c>
      <c r="J26" s="84">
        <v>0.06</v>
      </c>
      <c r="K26" s="83">
        <v>0.06</v>
      </c>
      <c r="L26" s="83">
        <v>0.06</v>
      </c>
      <c r="M26" s="83">
        <v>0.06</v>
      </c>
      <c r="N26" s="83">
        <v>0.06</v>
      </c>
      <c r="O26" s="83">
        <v>0.04</v>
      </c>
      <c r="P26" s="83">
        <v>0.04</v>
      </c>
      <c r="Q26" s="83">
        <v>0.04</v>
      </c>
      <c r="R26" s="83">
        <v>0.06</v>
      </c>
      <c r="S26" s="83">
        <v>0.04</v>
      </c>
      <c r="T26" s="83">
        <v>0.04</v>
      </c>
      <c r="U26" s="84">
        <v>0.06</v>
      </c>
      <c r="V26" s="83">
        <v>0.04</v>
      </c>
      <c r="W26" s="85">
        <f t="shared" si="0"/>
        <v>1.0000000000000004</v>
      </c>
      <c r="X26" s="86"/>
      <c r="Y26" s="87"/>
    </row>
    <row r="27" spans="1:25" s="49" customFormat="1" ht="18" x14ac:dyDescent="0.35">
      <c r="A27" s="82">
        <v>23</v>
      </c>
      <c r="B27" s="60">
        <v>81211</v>
      </c>
      <c r="C27" s="70" t="s">
        <v>54</v>
      </c>
      <c r="D27" s="83">
        <v>0.04</v>
      </c>
      <c r="E27" s="83">
        <v>0.06</v>
      </c>
      <c r="F27" s="83">
        <v>0.06</v>
      </c>
      <c r="G27" s="83">
        <v>0.06</v>
      </c>
      <c r="H27" s="83">
        <v>0.06</v>
      </c>
      <c r="I27" s="84">
        <v>0.06</v>
      </c>
      <c r="J27" s="84">
        <v>0.06</v>
      </c>
      <c r="K27" s="83">
        <v>0.06</v>
      </c>
      <c r="L27" s="83">
        <v>0.06</v>
      </c>
      <c r="M27" s="83">
        <v>0.06</v>
      </c>
      <c r="N27" s="83">
        <v>0.06</v>
      </c>
      <c r="O27" s="83">
        <v>0.04</v>
      </c>
      <c r="P27" s="83">
        <v>0.04</v>
      </c>
      <c r="Q27" s="83">
        <v>0.04</v>
      </c>
      <c r="R27" s="83">
        <v>0.06</v>
      </c>
      <c r="S27" s="83">
        <v>0.04</v>
      </c>
      <c r="T27" s="83">
        <v>0.04</v>
      </c>
      <c r="U27" s="84">
        <v>0.06</v>
      </c>
      <c r="V27" s="83">
        <v>0.04</v>
      </c>
      <c r="W27" s="85">
        <f t="shared" si="0"/>
        <v>1.0000000000000004</v>
      </c>
      <c r="X27" s="86"/>
      <c r="Y27" s="87"/>
    </row>
    <row r="28" spans="1:25" s="49" customFormat="1" ht="18" x14ac:dyDescent="0.35">
      <c r="A28" s="82">
        <v>24</v>
      </c>
      <c r="B28" s="60">
        <v>81214</v>
      </c>
      <c r="C28" s="70" t="s">
        <v>56</v>
      </c>
      <c r="D28" s="83">
        <v>0.04</v>
      </c>
      <c r="E28" s="83">
        <v>0.06</v>
      </c>
      <c r="F28" s="83">
        <v>0.06</v>
      </c>
      <c r="G28" s="83">
        <v>0.06</v>
      </c>
      <c r="H28" s="83">
        <v>0.06</v>
      </c>
      <c r="I28" s="84">
        <v>0.06</v>
      </c>
      <c r="J28" s="84">
        <v>0.06</v>
      </c>
      <c r="K28" s="83">
        <v>0.06</v>
      </c>
      <c r="L28" s="83">
        <v>0.06</v>
      </c>
      <c r="M28" s="83">
        <v>0.06</v>
      </c>
      <c r="N28" s="83">
        <v>0.06</v>
      </c>
      <c r="O28" s="83">
        <v>0.04</v>
      </c>
      <c r="P28" s="83">
        <v>0.04</v>
      </c>
      <c r="Q28" s="83">
        <v>0.04</v>
      </c>
      <c r="R28" s="83">
        <v>0.06</v>
      </c>
      <c r="S28" s="83">
        <v>0.04</v>
      </c>
      <c r="T28" s="83">
        <v>0.04</v>
      </c>
      <c r="U28" s="84">
        <v>0.06</v>
      </c>
      <c r="V28" s="83">
        <v>0.04</v>
      </c>
      <c r="W28" s="85">
        <f t="shared" si="0"/>
        <v>1.0000000000000004</v>
      </c>
      <c r="X28" s="86"/>
      <c r="Y28" s="87"/>
    </row>
    <row r="29" spans="1:25" s="49" customFormat="1" ht="18" x14ac:dyDescent="0.35">
      <c r="A29" s="82">
        <v>25</v>
      </c>
      <c r="B29" s="60">
        <v>81218</v>
      </c>
      <c r="C29" s="70" t="s">
        <v>72</v>
      </c>
      <c r="D29" s="83">
        <v>0.04</v>
      </c>
      <c r="E29" s="83">
        <v>0.06</v>
      </c>
      <c r="F29" s="83">
        <v>0.06</v>
      </c>
      <c r="G29" s="83">
        <v>0.06</v>
      </c>
      <c r="H29" s="83">
        <v>0.06</v>
      </c>
      <c r="I29" s="84">
        <v>0.06</v>
      </c>
      <c r="J29" s="84">
        <v>0.06</v>
      </c>
      <c r="K29" s="83">
        <v>0.06</v>
      </c>
      <c r="L29" s="83">
        <v>0.06</v>
      </c>
      <c r="M29" s="83">
        <v>0.06</v>
      </c>
      <c r="N29" s="83">
        <v>0.06</v>
      </c>
      <c r="O29" s="83">
        <v>0.04</v>
      </c>
      <c r="P29" s="83">
        <v>0.04</v>
      </c>
      <c r="Q29" s="83">
        <v>0.04</v>
      </c>
      <c r="R29" s="83">
        <v>0.06</v>
      </c>
      <c r="S29" s="83">
        <v>0.04</v>
      </c>
      <c r="T29" s="83">
        <v>0.04</v>
      </c>
      <c r="U29" s="84">
        <v>0.06</v>
      </c>
      <c r="V29" s="83">
        <v>0.04</v>
      </c>
      <c r="W29" s="85">
        <f t="shared" si="0"/>
        <v>1.0000000000000004</v>
      </c>
      <c r="X29" s="88"/>
      <c r="Y29" s="89"/>
    </row>
    <row r="30" spans="1:25" s="49" customFormat="1" ht="18" x14ac:dyDescent="0.35">
      <c r="A30" s="82">
        <v>26</v>
      </c>
      <c r="B30" s="60">
        <v>81219</v>
      </c>
      <c r="C30" s="70" t="s">
        <v>136</v>
      </c>
      <c r="D30" s="83">
        <v>0.04</v>
      </c>
      <c r="E30" s="83">
        <v>0.06</v>
      </c>
      <c r="F30" s="83">
        <v>0.06</v>
      </c>
      <c r="G30" s="83">
        <v>0.06</v>
      </c>
      <c r="H30" s="83">
        <v>0.06</v>
      </c>
      <c r="I30" s="84">
        <v>0.06</v>
      </c>
      <c r="J30" s="84">
        <v>0.06</v>
      </c>
      <c r="K30" s="83">
        <v>0.06</v>
      </c>
      <c r="L30" s="83">
        <v>0.06</v>
      </c>
      <c r="M30" s="83">
        <v>0.06</v>
      </c>
      <c r="N30" s="83">
        <v>0.06</v>
      </c>
      <c r="O30" s="83">
        <v>0.04</v>
      </c>
      <c r="P30" s="83">
        <v>0.04</v>
      </c>
      <c r="Q30" s="83">
        <v>0.04</v>
      </c>
      <c r="R30" s="83">
        <v>0.06</v>
      </c>
      <c r="S30" s="83">
        <v>0.04</v>
      </c>
      <c r="T30" s="83">
        <v>0.04</v>
      </c>
      <c r="U30" s="84">
        <v>0.06</v>
      </c>
      <c r="V30" s="83">
        <v>0.04</v>
      </c>
      <c r="W30" s="85">
        <f t="shared" si="0"/>
        <v>1.0000000000000004</v>
      </c>
      <c r="X30" s="86"/>
      <c r="Y30" s="87"/>
    </row>
    <row r="31" spans="1:25" s="49" customFormat="1" ht="18" x14ac:dyDescent="0.35">
      <c r="A31" s="82">
        <v>27</v>
      </c>
      <c r="B31" s="60">
        <v>81221</v>
      </c>
      <c r="C31" s="70" t="s">
        <v>135</v>
      </c>
      <c r="D31" s="83">
        <v>0.04</v>
      </c>
      <c r="E31" s="83">
        <v>0.06</v>
      </c>
      <c r="F31" s="83">
        <v>0.06</v>
      </c>
      <c r="G31" s="83">
        <v>0.06</v>
      </c>
      <c r="H31" s="83">
        <v>0.06</v>
      </c>
      <c r="I31" s="84">
        <v>0.06</v>
      </c>
      <c r="J31" s="84">
        <v>0.06</v>
      </c>
      <c r="K31" s="83">
        <v>0.06</v>
      </c>
      <c r="L31" s="83">
        <v>0.06</v>
      </c>
      <c r="M31" s="83">
        <v>0.06</v>
      </c>
      <c r="N31" s="83">
        <v>0.06</v>
      </c>
      <c r="O31" s="83">
        <v>0.04</v>
      </c>
      <c r="P31" s="83">
        <v>0.04</v>
      </c>
      <c r="Q31" s="83">
        <v>0.04</v>
      </c>
      <c r="R31" s="83">
        <v>0.06</v>
      </c>
      <c r="S31" s="83">
        <v>0.04</v>
      </c>
      <c r="T31" s="83">
        <v>0.04</v>
      </c>
      <c r="U31" s="84">
        <v>0.06</v>
      </c>
      <c r="V31" s="83">
        <v>0.04</v>
      </c>
      <c r="W31" s="85">
        <f t="shared" si="0"/>
        <v>1.0000000000000004</v>
      </c>
      <c r="X31" s="86"/>
      <c r="Y31" s="87"/>
    </row>
    <row r="32" spans="1:25" s="49" customFormat="1" ht="18" x14ac:dyDescent="0.35">
      <c r="A32" s="82">
        <v>28</v>
      </c>
      <c r="B32" s="60">
        <v>81223</v>
      </c>
      <c r="C32" s="70" t="s">
        <v>74</v>
      </c>
      <c r="D32" s="83">
        <v>0.04</v>
      </c>
      <c r="E32" s="83">
        <v>0.06</v>
      </c>
      <c r="F32" s="83">
        <v>0.06</v>
      </c>
      <c r="G32" s="83">
        <v>0.06</v>
      </c>
      <c r="H32" s="83">
        <v>0.06</v>
      </c>
      <c r="I32" s="84">
        <v>0.06</v>
      </c>
      <c r="J32" s="84">
        <v>0.06</v>
      </c>
      <c r="K32" s="83">
        <v>0.06</v>
      </c>
      <c r="L32" s="83">
        <v>0.06</v>
      </c>
      <c r="M32" s="83">
        <v>0.06</v>
      </c>
      <c r="N32" s="83">
        <v>0.06</v>
      </c>
      <c r="O32" s="83">
        <v>0.04</v>
      </c>
      <c r="P32" s="83">
        <v>0.04</v>
      </c>
      <c r="Q32" s="83">
        <v>0.04</v>
      </c>
      <c r="R32" s="83">
        <v>0.06</v>
      </c>
      <c r="S32" s="83">
        <v>0.04</v>
      </c>
      <c r="T32" s="83">
        <v>0.04</v>
      </c>
      <c r="U32" s="84">
        <v>0.06</v>
      </c>
      <c r="V32" s="83">
        <v>0.04</v>
      </c>
      <c r="W32" s="85">
        <f t="shared" si="0"/>
        <v>1.0000000000000004</v>
      </c>
      <c r="X32" s="86"/>
      <c r="Y32" s="87"/>
    </row>
    <row r="33" spans="1:25" s="49" customFormat="1" ht="18" x14ac:dyDescent="0.35">
      <c r="A33" s="82">
        <v>29</v>
      </c>
      <c r="B33" s="60">
        <v>81226</v>
      </c>
      <c r="C33" s="70" t="s">
        <v>107</v>
      </c>
      <c r="D33" s="83">
        <v>0.04</v>
      </c>
      <c r="E33" s="83">
        <v>0.06</v>
      </c>
      <c r="F33" s="83">
        <v>0.06</v>
      </c>
      <c r="G33" s="83">
        <v>0.06</v>
      </c>
      <c r="H33" s="83">
        <v>0.06</v>
      </c>
      <c r="I33" s="84">
        <v>0.06</v>
      </c>
      <c r="J33" s="84">
        <v>0.06</v>
      </c>
      <c r="K33" s="83">
        <v>0.06</v>
      </c>
      <c r="L33" s="83">
        <v>0.06</v>
      </c>
      <c r="M33" s="83">
        <v>0.06</v>
      </c>
      <c r="N33" s="83">
        <v>0.06</v>
      </c>
      <c r="O33" s="83">
        <v>0.04</v>
      </c>
      <c r="P33" s="83">
        <v>0.04</v>
      </c>
      <c r="Q33" s="83">
        <v>0.04</v>
      </c>
      <c r="R33" s="83">
        <v>0.06</v>
      </c>
      <c r="S33" s="83">
        <v>0.04</v>
      </c>
      <c r="T33" s="83">
        <v>0.04</v>
      </c>
      <c r="U33" s="84">
        <v>0.06</v>
      </c>
      <c r="V33" s="83">
        <v>0.04</v>
      </c>
      <c r="W33" s="85">
        <f t="shared" si="0"/>
        <v>1.0000000000000004</v>
      </c>
      <c r="X33" s="86"/>
      <c r="Y33" s="87"/>
    </row>
    <row r="34" spans="1:25" s="49" customFormat="1" ht="18" x14ac:dyDescent="0.35">
      <c r="A34" s="82">
        <v>30</v>
      </c>
      <c r="B34" s="60">
        <v>81227</v>
      </c>
      <c r="C34" s="70" t="s">
        <v>132</v>
      </c>
      <c r="D34" s="83">
        <v>0.04</v>
      </c>
      <c r="E34" s="83">
        <v>0.06</v>
      </c>
      <c r="F34" s="83">
        <v>0.06</v>
      </c>
      <c r="G34" s="83">
        <v>0.06</v>
      </c>
      <c r="H34" s="83">
        <v>0.06</v>
      </c>
      <c r="I34" s="84">
        <v>0.06</v>
      </c>
      <c r="J34" s="84">
        <v>0.06</v>
      </c>
      <c r="K34" s="83">
        <v>0.06</v>
      </c>
      <c r="L34" s="83">
        <v>0.06</v>
      </c>
      <c r="M34" s="83">
        <v>0.06</v>
      </c>
      <c r="N34" s="83">
        <v>0.06</v>
      </c>
      <c r="O34" s="83">
        <v>0.04</v>
      </c>
      <c r="P34" s="83">
        <v>0.04</v>
      </c>
      <c r="Q34" s="83">
        <v>0.04</v>
      </c>
      <c r="R34" s="83">
        <v>0.06</v>
      </c>
      <c r="S34" s="83">
        <v>0.04</v>
      </c>
      <c r="T34" s="83">
        <v>0.04</v>
      </c>
      <c r="U34" s="84">
        <v>0.06</v>
      </c>
      <c r="V34" s="83">
        <v>0.04</v>
      </c>
      <c r="W34" s="85">
        <f t="shared" si="0"/>
        <v>1.0000000000000004</v>
      </c>
      <c r="X34" s="86"/>
      <c r="Y34" s="87"/>
    </row>
    <row r="35" spans="1:25" s="49" customFormat="1" ht="18" x14ac:dyDescent="0.35">
      <c r="A35" s="82">
        <v>31</v>
      </c>
      <c r="B35" s="60">
        <v>81231</v>
      </c>
      <c r="C35" s="70" t="s">
        <v>133</v>
      </c>
      <c r="D35" s="83">
        <v>0.04</v>
      </c>
      <c r="E35" s="83">
        <v>0.06</v>
      </c>
      <c r="F35" s="83">
        <v>0.06</v>
      </c>
      <c r="G35" s="83">
        <v>0.06</v>
      </c>
      <c r="H35" s="83">
        <v>0.06</v>
      </c>
      <c r="I35" s="84">
        <v>0.06</v>
      </c>
      <c r="J35" s="84">
        <v>0.06</v>
      </c>
      <c r="K35" s="83">
        <v>0.06</v>
      </c>
      <c r="L35" s="83">
        <v>0.06</v>
      </c>
      <c r="M35" s="83">
        <v>0.06</v>
      </c>
      <c r="N35" s="83">
        <v>0.06</v>
      </c>
      <c r="O35" s="83">
        <v>0.04</v>
      </c>
      <c r="P35" s="83">
        <v>0.04</v>
      </c>
      <c r="Q35" s="83">
        <v>0.04</v>
      </c>
      <c r="R35" s="83">
        <v>0.06</v>
      </c>
      <c r="S35" s="83">
        <v>0.04</v>
      </c>
      <c r="T35" s="83">
        <v>0.04</v>
      </c>
      <c r="U35" s="84">
        <v>0.06</v>
      </c>
      <c r="V35" s="83">
        <v>0.04</v>
      </c>
      <c r="W35" s="85">
        <f t="shared" si="0"/>
        <v>1.0000000000000004</v>
      </c>
      <c r="X35" s="86"/>
      <c r="Y35" s="87"/>
    </row>
    <row r="36" spans="1:25" s="49" customFormat="1" ht="18" x14ac:dyDescent="0.35">
      <c r="A36" s="82">
        <v>32</v>
      </c>
      <c r="B36" s="60">
        <v>81237</v>
      </c>
      <c r="C36" s="70" t="s">
        <v>85</v>
      </c>
      <c r="D36" s="83">
        <v>0.04</v>
      </c>
      <c r="E36" s="83">
        <v>0.06</v>
      </c>
      <c r="F36" s="83">
        <v>0.06</v>
      </c>
      <c r="G36" s="83">
        <v>0.06</v>
      </c>
      <c r="H36" s="83">
        <v>0.06</v>
      </c>
      <c r="I36" s="84">
        <v>0.06</v>
      </c>
      <c r="J36" s="84">
        <v>0.06</v>
      </c>
      <c r="K36" s="83">
        <v>0.06</v>
      </c>
      <c r="L36" s="83">
        <v>0.06</v>
      </c>
      <c r="M36" s="83">
        <v>0.06</v>
      </c>
      <c r="N36" s="83">
        <v>0.06</v>
      </c>
      <c r="O36" s="83">
        <v>0.04</v>
      </c>
      <c r="P36" s="83">
        <v>0.04</v>
      </c>
      <c r="Q36" s="83">
        <v>0.04</v>
      </c>
      <c r="R36" s="83">
        <v>0.06</v>
      </c>
      <c r="S36" s="83">
        <v>0.04</v>
      </c>
      <c r="T36" s="83">
        <v>0.04</v>
      </c>
      <c r="U36" s="84">
        <v>0.06</v>
      </c>
      <c r="V36" s="83">
        <v>0.04</v>
      </c>
      <c r="W36" s="85">
        <f t="shared" si="0"/>
        <v>1.0000000000000004</v>
      </c>
      <c r="X36" s="86"/>
      <c r="Y36" s="87"/>
    </row>
    <row r="37" spans="1:25" s="49" customFormat="1" ht="18" x14ac:dyDescent="0.35">
      <c r="A37" s="82">
        <v>33</v>
      </c>
      <c r="B37" s="60">
        <v>81238</v>
      </c>
      <c r="C37" s="70" t="s">
        <v>87</v>
      </c>
      <c r="D37" s="83">
        <v>0.04</v>
      </c>
      <c r="E37" s="83">
        <v>0.06</v>
      </c>
      <c r="F37" s="83">
        <v>0.06</v>
      </c>
      <c r="G37" s="83">
        <v>0.06</v>
      </c>
      <c r="H37" s="83">
        <v>0.06</v>
      </c>
      <c r="I37" s="84">
        <v>0.06</v>
      </c>
      <c r="J37" s="84">
        <v>0.06</v>
      </c>
      <c r="K37" s="83">
        <v>0.06</v>
      </c>
      <c r="L37" s="83">
        <v>0.06</v>
      </c>
      <c r="M37" s="83">
        <v>0.06</v>
      </c>
      <c r="N37" s="83">
        <v>0.06</v>
      </c>
      <c r="O37" s="83">
        <v>0.04</v>
      </c>
      <c r="P37" s="83">
        <v>0.04</v>
      </c>
      <c r="Q37" s="83">
        <v>0.04</v>
      </c>
      <c r="R37" s="83">
        <v>0.06</v>
      </c>
      <c r="S37" s="83">
        <v>0.04</v>
      </c>
      <c r="T37" s="83">
        <v>0.04</v>
      </c>
      <c r="U37" s="84">
        <v>0.06</v>
      </c>
      <c r="V37" s="83">
        <v>0.04</v>
      </c>
      <c r="W37" s="85">
        <f t="shared" si="0"/>
        <v>1.0000000000000004</v>
      </c>
      <c r="X37" s="86"/>
      <c r="Y37" s="87"/>
    </row>
    <row r="38" spans="1:25" s="49" customFormat="1" ht="18" x14ac:dyDescent="0.35">
      <c r="A38" s="82">
        <v>34</v>
      </c>
      <c r="B38" s="60">
        <v>81239</v>
      </c>
      <c r="C38" s="70" t="s">
        <v>140</v>
      </c>
      <c r="D38" s="83">
        <v>0.04</v>
      </c>
      <c r="E38" s="83">
        <v>0.06</v>
      </c>
      <c r="F38" s="83">
        <v>0.06</v>
      </c>
      <c r="G38" s="83">
        <v>0.06</v>
      </c>
      <c r="H38" s="83">
        <v>0.06</v>
      </c>
      <c r="I38" s="84">
        <v>0.06</v>
      </c>
      <c r="J38" s="84">
        <v>0.06</v>
      </c>
      <c r="K38" s="83">
        <v>0.06</v>
      </c>
      <c r="L38" s="83">
        <v>0.06</v>
      </c>
      <c r="M38" s="83">
        <v>0.06</v>
      </c>
      <c r="N38" s="83">
        <v>0.06</v>
      </c>
      <c r="O38" s="83">
        <v>0.04</v>
      </c>
      <c r="P38" s="83">
        <v>0.04</v>
      </c>
      <c r="Q38" s="83">
        <v>0.04</v>
      </c>
      <c r="R38" s="83">
        <v>0.06</v>
      </c>
      <c r="S38" s="83">
        <v>0.04</v>
      </c>
      <c r="T38" s="83">
        <v>0.04</v>
      </c>
      <c r="U38" s="84">
        <v>0.06</v>
      </c>
      <c r="V38" s="83">
        <v>0.04</v>
      </c>
      <c r="W38" s="85">
        <f t="shared" si="0"/>
        <v>1.0000000000000004</v>
      </c>
      <c r="X38" s="86"/>
      <c r="Y38" s="87"/>
    </row>
    <row r="39" spans="1:25" s="49" customFormat="1" ht="18" x14ac:dyDescent="0.35">
      <c r="A39" s="82">
        <v>35</v>
      </c>
      <c r="B39" s="60">
        <v>81242</v>
      </c>
      <c r="C39" s="70" t="s">
        <v>98</v>
      </c>
      <c r="D39" s="83">
        <v>0.04</v>
      </c>
      <c r="E39" s="83">
        <v>0.06</v>
      </c>
      <c r="F39" s="83">
        <v>0.06</v>
      </c>
      <c r="G39" s="83">
        <v>0.06</v>
      </c>
      <c r="H39" s="83">
        <v>0.06</v>
      </c>
      <c r="I39" s="84">
        <v>0.06</v>
      </c>
      <c r="J39" s="84">
        <v>0.06</v>
      </c>
      <c r="K39" s="83">
        <v>0.06</v>
      </c>
      <c r="L39" s="83">
        <v>0.06</v>
      </c>
      <c r="M39" s="83">
        <v>0.06</v>
      </c>
      <c r="N39" s="83">
        <v>0.06</v>
      </c>
      <c r="O39" s="83">
        <v>0.04</v>
      </c>
      <c r="P39" s="83">
        <v>0.04</v>
      </c>
      <c r="Q39" s="83">
        <v>0.04</v>
      </c>
      <c r="R39" s="83">
        <v>0.06</v>
      </c>
      <c r="S39" s="83">
        <v>0.04</v>
      </c>
      <c r="T39" s="83">
        <v>0.04</v>
      </c>
      <c r="U39" s="84">
        <v>0.06</v>
      </c>
      <c r="V39" s="83">
        <v>0.04</v>
      </c>
      <c r="W39" s="85">
        <f t="shared" si="0"/>
        <v>1.0000000000000004</v>
      </c>
      <c r="X39" s="86"/>
      <c r="Y39" s="87"/>
    </row>
    <row r="40" spans="1:25" s="49" customFormat="1" ht="18" x14ac:dyDescent="0.35">
      <c r="A40" s="82">
        <v>36</v>
      </c>
      <c r="B40" s="60">
        <v>81248</v>
      </c>
      <c r="C40" s="70" t="s">
        <v>83</v>
      </c>
      <c r="D40" s="83">
        <v>0.04</v>
      </c>
      <c r="E40" s="83">
        <v>0.06</v>
      </c>
      <c r="F40" s="83">
        <v>0.06</v>
      </c>
      <c r="G40" s="83">
        <v>0.06</v>
      </c>
      <c r="H40" s="83">
        <v>0.06</v>
      </c>
      <c r="I40" s="84">
        <v>0.06</v>
      </c>
      <c r="J40" s="84">
        <v>0.06</v>
      </c>
      <c r="K40" s="83">
        <v>0.06</v>
      </c>
      <c r="L40" s="83">
        <v>0.06</v>
      </c>
      <c r="M40" s="83">
        <v>0.06</v>
      </c>
      <c r="N40" s="83">
        <v>0.06</v>
      </c>
      <c r="O40" s="83">
        <v>0.04</v>
      </c>
      <c r="P40" s="83">
        <v>0.04</v>
      </c>
      <c r="Q40" s="83">
        <v>0.04</v>
      </c>
      <c r="R40" s="83">
        <v>0.06</v>
      </c>
      <c r="S40" s="83">
        <v>0.04</v>
      </c>
      <c r="T40" s="83">
        <v>0.04</v>
      </c>
      <c r="U40" s="84">
        <v>0.06</v>
      </c>
      <c r="V40" s="83">
        <v>0.04</v>
      </c>
      <c r="W40" s="85">
        <f t="shared" si="0"/>
        <v>1.0000000000000004</v>
      </c>
      <c r="X40" s="86"/>
      <c r="Y40" s="87"/>
    </row>
    <row r="41" spans="1:25" s="49" customFormat="1" ht="18" x14ac:dyDescent="0.35">
      <c r="A41" s="82">
        <v>37</v>
      </c>
      <c r="B41" s="60">
        <v>81252</v>
      </c>
      <c r="C41" s="70" t="s">
        <v>124</v>
      </c>
      <c r="D41" s="83">
        <v>0.04</v>
      </c>
      <c r="E41" s="83">
        <v>0.06</v>
      </c>
      <c r="F41" s="83">
        <v>0.06</v>
      </c>
      <c r="G41" s="83">
        <v>0.06</v>
      </c>
      <c r="H41" s="83">
        <v>0.06</v>
      </c>
      <c r="I41" s="84">
        <v>0.06</v>
      </c>
      <c r="J41" s="84">
        <v>0.06</v>
      </c>
      <c r="K41" s="83">
        <v>0.06</v>
      </c>
      <c r="L41" s="83">
        <v>0.06</v>
      </c>
      <c r="M41" s="83">
        <v>0.06</v>
      </c>
      <c r="N41" s="83">
        <v>0.06</v>
      </c>
      <c r="O41" s="83">
        <v>0.04</v>
      </c>
      <c r="P41" s="83">
        <v>0.04</v>
      </c>
      <c r="Q41" s="83">
        <v>0.04</v>
      </c>
      <c r="R41" s="83">
        <v>0.06</v>
      </c>
      <c r="S41" s="83">
        <v>0.04</v>
      </c>
      <c r="T41" s="83">
        <v>0.04</v>
      </c>
      <c r="U41" s="84">
        <v>0.06</v>
      </c>
      <c r="V41" s="83">
        <v>0.04</v>
      </c>
      <c r="W41" s="85">
        <f t="shared" si="0"/>
        <v>1.0000000000000004</v>
      </c>
      <c r="X41" s="86"/>
      <c r="Y41" s="87"/>
    </row>
    <row r="42" spans="1:25" s="49" customFormat="1" ht="18" x14ac:dyDescent="0.35">
      <c r="A42" s="82">
        <v>38</v>
      </c>
      <c r="B42" s="60">
        <v>81253</v>
      </c>
      <c r="C42" s="70" t="s">
        <v>143</v>
      </c>
      <c r="D42" s="83">
        <v>0.04</v>
      </c>
      <c r="E42" s="83">
        <v>0.06</v>
      </c>
      <c r="F42" s="83">
        <v>0.06</v>
      </c>
      <c r="G42" s="83">
        <v>0.06</v>
      </c>
      <c r="H42" s="83">
        <v>0.06</v>
      </c>
      <c r="I42" s="84">
        <v>0.06</v>
      </c>
      <c r="J42" s="84">
        <v>0.06</v>
      </c>
      <c r="K42" s="83">
        <v>0.06</v>
      </c>
      <c r="L42" s="83">
        <v>0.06</v>
      </c>
      <c r="M42" s="83">
        <v>0.06</v>
      </c>
      <c r="N42" s="83">
        <v>0.06</v>
      </c>
      <c r="O42" s="83">
        <v>0.04</v>
      </c>
      <c r="P42" s="83">
        <v>0.04</v>
      </c>
      <c r="Q42" s="83">
        <v>0.04</v>
      </c>
      <c r="R42" s="83">
        <v>0.06</v>
      </c>
      <c r="S42" s="83">
        <v>0.04</v>
      </c>
      <c r="T42" s="83">
        <v>0.04</v>
      </c>
      <c r="U42" s="84">
        <v>0.06</v>
      </c>
      <c r="V42" s="83">
        <v>0.04</v>
      </c>
      <c r="W42" s="85">
        <f t="shared" si="0"/>
        <v>1.0000000000000004</v>
      </c>
      <c r="X42" s="86"/>
      <c r="Y42" s="87"/>
    </row>
    <row r="43" spans="1:25" s="49" customFormat="1" ht="18" x14ac:dyDescent="0.35">
      <c r="A43" s="82">
        <v>39</v>
      </c>
      <c r="B43" s="60">
        <v>81255</v>
      </c>
      <c r="C43" s="70" t="s">
        <v>93</v>
      </c>
      <c r="D43" s="83">
        <v>0.04</v>
      </c>
      <c r="E43" s="83">
        <v>0.06</v>
      </c>
      <c r="F43" s="83">
        <v>0.06</v>
      </c>
      <c r="G43" s="83">
        <v>0.06</v>
      </c>
      <c r="H43" s="83">
        <v>0.06</v>
      </c>
      <c r="I43" s="84">
        <v>0.06</v>
      </c>
      <c r="J43" s="84">
        <v>0.06</v>
      </c>
      <c r="K43" s="83">
        <v>0.06</v>
      </c>
      <c r="L43" s="83">
        <v>0.06</v>
      </c>
      <c r="M43" s="83">
        <v>0.06</v>
      </c>
      <c r="N43" s="83">
        <v>0.06</v>
      </c>
      <c r="O43" s="83">
        <v>0.04</v>
      </c>
      <c r="P43" s="83">
        <v>0.04</v>
      </c>
      <c r="Q43" s="83">
        <v>0.04</v>
      </c>
      <c r="R43" s="83">
        <v>0.06</v>
      </c>
      <c r="S43" s="83">
        <v>0.04</v>
      </c>
      <c r="T43" s="83">
        <v>0.04</v>
      </c>
      <c r="U43" s="84">
        <v>0.06</v>
      </c>
      <c r="V43" s="83">
        <v>0.04</v>
      </c>
      <c r="W43" s="85">
        <f t="shared" si="0"/>
        <v>1.0000000000000004</v>
      </c>
      <c r="X43" s="86"/>
      <c r="Y43" s="87"/>
    </row>
    <row r="44" spans="1:25" s="49" customFormat="1" ht="18" x14ac:dyDescent="0.35">
      <c r="A44" s="82">
        <v>40</v>
      </c>
      <c r="B44" s="60">
        <v>81260</v>
      </c>
      <c r="C44" s="70" t="s">
        <v>99</v>
      </c>
      <c r="D44" s="83">
        <v>0.04</v>
      </c>
      <c r="E44" s="83">
        <v>0.06</v>
      </c>
      <c r="F44" s="83">
        <v>0.06</v>
      </c>
      <c r="G44" s="83">
        <v>0.06</v>
      </c>
      <c r="H44" s="83">
        <v>0.06</v>
      </c>
      <c r="I44" s="84">
        <v>0.06</v>
      </c>
      <c r="J44" s="84">
        <v>0.06</v>
      </c>
      <c r="K44" s="83">
        <v>0.06</v>
      </c>
      <c r="L44" s="83">
        <v>0.06</v>
      </c>
      <c r="M44" s="83">
        <v>0.06</v>
      </c>
      <c r="N44" s="83">
        <v>0.06</v>
      </c>
      <c r="O44" s="83">
        <v>0.04</v>
      </c>
      <c r="P44" s="83">
        <v>0.04</v>
      </c>
      <c r="Q44" s="83">
        <v>0.04</v>
      </c>
      <c r="R44" s="83">
        <v>0.06</v>
      </c>
      <c r="S44" s="83">
        <v>0.04</v>
      </c>
      <c r="T44" s="83">
        <v>0.04</v>
      </c>
      <c r="U44" s="84">
        <v>0.06</v>
      </c>
      <c r="V44" s="83">
        <v>0.04</v>
      </c>
      <c r="W44" s="85">
        <f t="shared" si="0"/>
        <v>1.0000000000000004</v>
      </c>
      <c r="X44" s="86"/>
      <c r="Y44" s="87"/>
    </row>
    <row r="45" spans="1:25" s="49" customFormat="1" ht="18" x14ac:dyDescent="0.35">
      <c r="A45" s="82">
        <v>41</v>
      </c>
      <c r="B45" s="60">
        <v>81265</v>
      </c>
      <c r="C45" s="70" t="s">
        <v>148</v>
      </c>
      <c r="D45" s="83">
        <v>0.04</v>
      </c>
      <c r="E45" s="83">
        <v>0.06</v>
      </c>
      <c r="F45" s="83">
        <v>0.06</v>
      </c>
      <c r="G45" s="83">
        <v>0.06</v>
      </c>
      <c r="H45" s="83">
        <v>0.06</v>
      </c>
      <c r="I45" s="84">
        <v>0.06</v>
      </c>
      <c r="J45" s="84">
        <v>0.06</v>
      </c>
      <c r="K45" s="83">
        <v>0.06</v>
      </c>
      <c r="L45" s="83">
        <v>0.06</v>
      </c>
      <c r="M45" s="83">
        <v>0.06</v>
      </c>
      <c r="N45" s="83">
        <v>0.06</v>
      </c>
      <c r="O45" s="83">
        <v>0.04</v>
      </c>
      <c r="P45" s="83">
        <v>0.04</v>
      </c>
      <c r="Q45" s="83">
        <v>0.04</v>
      </c>
      <c r="R45" s="83">
        <v>0.06</v>
      </c>
      <c r="S45" s="83">
        <v>0.04</v>
      </c>
      <c r="T45" s="83">
        <v>0.04</v>
      </c>
      <c r="U45" s="84">
        <v>0.06</v>
      </c>
      <c r="V45" s="83">
        <v>0.04</v>
      </c>
      <c r="W45" s="85">
        <f t="shared" si="0"/>
        <v>1.0000000000000004</v>
      </c>
      <c r="X45" s="86"/>
      <c r="Y45" s="87"/>
    </row>
    <row r="46" spans="1:25" s="49" customFormat="1" ht="18" x14ac:dyDescent="0.35">
      <c r="A46" s="82">
        <v>42</v>
      </c>
      <c r="B46" s="60">
        <v>81283</v>
      </c>
      <c r="C46" s="70" t="s">
        <v>120</v>
      </c>
      <c r="D46" s="83">
        <v>0.04</v>
      </c>
      <c r="E46" s="83">
        <v>0.06</v>
      </c>
      <c r="F46" s="83">
        <v>0.06</v>
      </c>
      <c r="G46" s="83">
        <v>0.06</v>
      </c>
      <c r="H46" s="83">
        <v>0.06</v>
      </c>
      <c r="I46" s="84">
        <v>0.06</v>
      </c>
      <c r="J46" s="84">
        <v>0.06</v>
      </c>
      <c r="K46" s="83">
        <v>0.06</v>
      </c>
      <c r="L46" s="83">
        <v>0.06</v>
      </c>
      <c r="M46" s="83">
        <v>0.06</v>
      </c>
      <c r="N46" s="83">
        <v>0.06</v>
      </c>
      <c r="O46" s="83">
        <v>0.04</v>
      </c>
      <c r="P46" s="83">
        <v>0.04</v>
      </c>
      <c r="Q46" s="83">
        <v>0.04</v>
      </c>
      <c r="R46" s="83">
        <v>0.06</v>
      </c>
      <c r="S46" s="83">
        <v>0.04</v>
      </c>
      <c r="T46" s="83">
        <v>0.04</v>
      </c>
      <c r="U46" s="84">
        <v>0.06</v>
      </c>
      <c r="V46" s="83">
        <v>0.04</v>
      </c>
      <c r="W46" s="85">
        <f t="shared" si="0"/>
        <v>1.0000000000000004</v>
      </c>
      <c r="X46" s="86"/>
      <c r="Y46" s="87"/>
    </row>
    <row r="47" spans="1:25" s="49" customFormat="1" ht="31.2" x14ac:dyDescent="0.35">
      <c r="A47" s="82">
        <v>43</v>
      </c>
      <c r="B47" s="60">
        <v>81286</v>
      </c>
      <c r="C47" s="70" t="s">
        <v>119</v>
      </c>
      <c r="D47" s="83">
        <v>0.04</v>
      </c>
      <c r="E47" s="83">
        <v>0.06</v>
      </c>
      <c r="F47" s="83">
        <v>0.06</v>
      </c>
      <c r="G47" s="83">
        <v>0.06</v>
      </c>
      <c r="H47" s="83">
        <v>0.06</v>
      </c>
      <c r="I47" s="84">
        <v>0.06</v>
      </c>
      <c r="J47" s="84">
        <v>0.06</v>
      </c>
      <c r="K47" s="83">
        <v>0.06</v>
      </c>
      <c r="L47" s="83">
        <v>0.06</v>
      </c>
      <c r="M47" s="83">
        <v>0.06</v>
      </c>
      <c r="N47" s="83">
        <v>0.06</v>
      </c>
      <c r="O47" s="83">
        <v>0.04</v>
      </c>
      <c r="P47" s="83">
        <v>0.04</v>
      </c>
      <c r="Q47" s="83">
        <v>0.04</v>
      </c>
      <c r="R47" s="83">
        <v>0.06</v>
      </c>
      <c r="S47" s="83">
        <v>0.04</v>
      </c>
      <c r="T47" s="83">
        <v>0.04</v>
      </c>
      <c r="U47" s="84">
        <v>0.06</v>
      </c>
      <c r="V47" s="83">
        <v>0.04</v>
      </c>
      <c r="W47" s="85">
        <f t="shared" si="0"/>
        <v>1.0000000000000004</v>
      </c>
      <c r="X47" s="86"/>
      <c r="Y47" s="87"/>
    </row>
    <row r="48" spans="1:25" s="49" customFormat="1" ht="23.25" customHeight="1" x14ac:dyDescent="0.35">
      <c r="A48" s="82">
        <v>44</v>
      </c>
      <c r="B48" s="60">
        <v>81287</v>
      </c>
      <c r="C48" s="70" t="s">
        <v>122</v>
      </c>
      <c r="D48" s="83">
        <v>0.04</v>
      </c>
      <c r="E48" s="83">
        <v>0.06</v>
      </c>
      <c r="F48" s="83">
        <v>0.06</v>
      </c>
      <c r="G48" s="83">
        <v>0.06</v>
      </c>
      <c r="H48" s="83">
        <v>0.06</v>
      </c>
      <c r="I48" s="84">
        <v>0.06</v>
      </c>
      <c r="J48" s="84">
        <v>0.06</v>
      </c>
      <c r="K48" s="83">
        <v>0.06</v>
      </c>
      <c r="L48" s="83">
        <v>0.06</v>
      </c>
      <c r="M48" s="83">
        <v>0.06</v>
      </c>
      <c r="N48" s="83">
        <v>0.06</v>
      </c>
      <c r="O48" s="83">
        <v>0.04</v>
      </c>
      <c r="P48" s="83">
        <v>0.04</v>
      </c>
      <c r="Q48" s="83">
        <v>0.04</v>
      </c>
      <c r="R48" s="83">
        <v>0.06</v>
      </c>
      <c r="S48" s="83">
        <v>0.04</v>
      </c>
      <c r="T48" s="83">
        <v>0.04</v>
      </c>
      <c r="U48" s="84">
        <v>0.06</v>
      </c>
      <c r="V48" s="83">
        <v>0.04</v>
      </c>
      <c r="W48" s="85">
        <f t="shared" si="0"/>
        <v>1.0000000000000004</v>
      </c>
      <c r="X48" s="86"/>
      <c r="Y48" s="87"/>
    </row>
    <row r="49" spans="1:25" s="49" customFormat="1" ht="18" x14ac:dyDescent="0.35">
      <c r="A49" s="82">
        <v>45</v>
      </c>
      <c r="B49" s="60">
        <v>81292</v>
      </c>
      <c r="C49" s="70" t="s">
        <v>123</v>
      </c>
      <c r="D49" s="83">
        <v>0.04</v>
      </c>
      <c r="E49" s="83">
        <v>0.06</v>
      </c>
      <c r="F49" s="83">
        <v>0.06</v>
      </c>
      <c r="G49" s="83">
        <v>0.06</v>
      </c>
      <c r="H49" s="83">
        <v>0.06</v>
      </c>
      <c r="I49" s="84">
        <v>0.06</v>
      </c>
      <c r="J49" s="84">
        <v>0.06</v>
      </c>
      <c r="K49" s="83">
        <v>0.06</v>
      </c>
      <c r="L49" s="83">
        <v>0.06</v>
      </c>
      <c r="M49" s="83">
        <v>0.06</v>
      </c>
      <c r="N49" s="83">
        <v>0.06</v>
      </c>
      <c r="O49" s="83">
        <v>0.04</v>
      </c>
      <c r="P49" s="83">
        <v>0.04</v>
      </c>
      <c r="Q49" s="83">
        <v>0.04</v>
      </c>
      <c r="R49" s="83">
        <v>0.06</v>
      </c>
      <c r="S49" s="83">
        <v>0.04</v>
      </c>
      <c r="T49" s="83">
        <v>0.04</v>
      </c>
      <c r="U49" s="84">
        <v>0.06</v>
      </c>
      <c r="V49" s="83">
        <v>0.04</v>
      </c>
      <c r="W49" s="85">
        <f t="shared" si="0"/>
        <v>1.0000000000000004</v>
      </c>
      <c r="X49" s="86"/>
      <c r="Y49" s="87"/>
    </row>
    <row r="50" spans="1:25" s="49" customFormat="1" ht="18" x14ac:dyDescent="0.35">
      <c r="A50" s="82">
        <v>46</v>
      </c>
      <c r="B50" s="60">
        <v>81296</v>
      </c>
      <c r="C50" s="70" t="s">
        <v>134</v>
      </c>
      <c r="D50" s="83">
        <v>0.04</v>
      </c>
      <c r="E50" s="83">
        <v>0.06</v>
      </c>
      <c r="F50" s="83">
        <v>0.06</v>
      </c>
      <c r="G50" s="83">
        <v>0.06</v>
      </c>
      <c r="H50" s="83">
        <v>0.06</v>
      </c>
      <c r="I50" s="84">
        <v>0.06</v>
      </c>
      <c r="J50" s="84">
        <v>0.06</v>
      </c>
      <c r="K50" s="83">
        <v>0.06</v>
      </c>
      <c r="L50" s="83">
        <v>0.06</v>
      </c>
      <c r="M50" s="83">
        <v>0.06</v>
      </c>
      <c r="N50" s="83">
        <v>0.06</v>
      </c>
      <c r="O50" s="83">
        <v>0.04</v>
      </c>
      <c r="P50" s="83">
        <v>0.04</v>
      </c>
      <c r="Q50" s="83">
        <v>0.04</v>
      </c>
      <c r="R50" s="83">
        <v>0.06</v>
      </c>
      <c r="S50" s="83">
        <v>0.04</v>
      </c>
      <c r="T50" s="83">
        <v>0.04</v>
      </c>
      <c r="U50" s="84">
        <v>0.06</v>
      </c>
      <c r="V50" s="83">
        <v>0.04</v>
      </c>
      <c r="W50" s="85">
        <f t="shared" si="0"/>
        <v>1.0000000000000004</v>
      </c>
      <c r="X50" s="86"/>
      <c r="Y50" s="87"/>
    </row>
    <row r="51" spans="1:25" s="49" customFormat="1" ht="18" x14ac:dyDescent="0.35">
      <c r="A51" s="82">
        <v>47</v>
      </c>
      <c r="B51" s="60">
        <v>81299</v>
      </c>
      <c r="C51" s="70" t="s">
        <v>139</v>
      </c>
      <c r="D51" s="83">
        <v>0.04</v>
      </c>
      <c r="E51" s="83">
        <v>0.06</v>
      </c>
      <c r="F51" s="83">
        <v>0.06</v>
      </c>
      <c r="G51" s="83">
        <v>0.06</v>
      </c>
      <c r="H51" s="83">
        <v>0.06</v>
      </c>
      <c r="I51" s="84">
        <v>0.06</v>
      </c>
      <c r="J51" s="84">
        <v>0.06</v>
      </c>
      <c r="K51" s="83">
        <v>0.06</v>
      </c>
      <c r="L51" s="83">
        <v>0.06</v>
      </c>
      <c r="M51" s="83">
        <v>0.06</v>
      </c>
      <c r="N51" s="83">
        <v>0.06</v>
      </c>
      <c r="O51" s="83">
        <v>0.04</v>
      </c>
      <c r="P51" s="83">
        <v>0.04</v>
      </c>
      <c r="Q51" s="83">
        <v>0.04</v>
      </c>
      <c r="R51" s="83">
        <v>0.06</v>
      </c>
      <c r="S51" s="83">
        <v>0.04</v>
      </c>
      <c r="T51" s="83">
        <v>0.04</v>
      </c>
      <c r="U51" s="84">
        <v>0.06</v>
      </c>
      <c r="V51" s="83">
        <v>0.04</v>
      </c>
      <c r="W51" s="85">
        <f t="shared" si="0"/>
        <v>1.0000000000000004</v>
      </c>
      <c r="X51" s="86"/>
      <c r="Y51" s="87"/>
    </row>
    <row r="52" spans="1:25" s="49" customFormat="1" ht="18" x14ac:dyDescent="0.35">
      <c r="A52" s="82">
        <v>48</v>
      </c>
      <c r="B52" s="60">
        <v>81304</v>
      </c>
      <c r="C52" s="70" t="s">
        <v>141</v>
      </c>
      <c r="D52" s="83">
        <v>0.04</v>
      </c>
      <c r="E52" s="83">
        <v>0.06</v>
      </c>
      <c r="F52" s="83">
        <v>0.06</v>
      </c>
      <c r="G52" s="83">
        <v>0.06</v>
      </c>
      <c r="H52" s="83">
        <v>0.06</v>
      </c>
      <c r="I52" s="84">
        <v>0.06</v>
      </c>
      <c r="J52" s="84">
        <v>0.06</v>
      </c>
      <c r="K52" s="83">
        <v>0.06</v>
      </c>
      <c r="L52" s="83">
        <v>0.06</v>
      </c>
      <c r="M52" s="83">
        <v>0.06</v>
      </c>
      <c r="N52" s="83">
        <v>0.06</v>
      </c>
      <c r="O52" s="83">
        <v>0.04</v>
      </c>
      <c r="P52" s="83">
        <v>0.04</v>
      </c>
      <c r="Q52" s="83">
        <v>0.04</v>
      </c>
      <c r="R52" s="83">
        <v>0.06</v>
      </c>
      <c r="S52" s="83">
        <v>0.04</v>
      </c>
      <c r="T52" s="83">
        <v>0.04</v>
      </c>
      <c r="U52" s="84">
        <v>0.06</v>
      </c>
      <c r="V52" s="83">
        <v>0.04</v>
      </c>
      <c r="W52" s="85">
        <f t="shared" si="0"/>
        <v>1.0000000000000004</v>
      </c>
      <c r="X52" s="86"/>
      <c r="Y52" s="87"/>
    </row>
    <row r="53" spans="1:25" s="49" customFormat="1" ht="18" x14ac:dyDescent="0.35">
      <c r="A53" s="82">
        <v>49</v>
      </c>
      <c r="B53" s="60">
        <v>81307</v>
      </c>
      <c r="C53" s="70" t="s">
        <v>145</v>
      </c>
      <c r="D53" s="83">
        <v>0.04</v>
      </c>
      <c r="E53" s="83">
        <v>0.06</v>
      </c>
      <c r="F53" s="83">
        <v>0.06</v>
      </c>
      <c r="G53" s="83">
        <v>0.06</v>
      </c>
      <c r="H53" s="83">
        <v>0.06</v>
      </c>
      <c r="I53" s="84">
        <v>0.06</v>
      </c>
      <c r="J53" s="84">
        <v>0.06</v>
      </c>
      <c r="K53" s="83">
        <v>0.06</v>
      </c>
      <c r="L53" s="83">
        <v>0.06</v>
      </c>
      <c r="M53" s="83">
        <v>0.06</v>
      </c>
      <c r="N53" s="83">
        <v>0.06</v>
      </c>
      <c r="O53" s="83">
        <v>0.04</v>
      </c>
      <c r="P53" s="83">
        <v>0.04</v>
      </c>
      <c r="Q53" s="83">
        <v>0.04</v>
      </c>
      <c r="R53" s="83">
        <v>0.06</v>
      </c>
      <c r="S53" s="83">
        <v>0.04</v>
      </c>
      <c r="T53" s="83">
        <v>0.04</v>
      </c>
      <c r="U53" s="84">
        <v>0.06</v>
      </c>
      <c r="V53" s="83">
        <v>0.04</v>
      </c>
      <c r="W53" s="85">
        <f t="shared" si="0"/>
        <v>1.0000000000000004</v>
      </c>
      <c r="X53" s="86"/>
      <c r="Y53" s="87"/>
    </row>
    <row r="54" spans="1:25" s="49" customFormat="1" ht="18" x14ac:dyDescent="0.35">
      <c r="A54" s="82">
        <v>50</v>
      </c>
      <c r="B54" s="60">
        <v>81325</v>
      </c>
      <c r="C54" s="70" t="s">
        <v>185</v>
      </c>
      <c r="D54" s="83">
        <v>0.04</v>
      </c>
      <c r="E54" s="83">
        <v>0.06</v>
      </c>
      <c r="F54" s="83">
        <v>0.06</v>
      </c>
      <c r="G54" s="83">
        <v>0.06</v>
      </c>
      <c r="H54" s="83">
        <v>0.06</v>
      </c>
      <c r="I54" s="84">
        <v>0.06</v>
      </c>
      <c r="J54" s="84">
        <v>0.06</v>
      </c>
      <c r="K54" s="83">
        <v>0.06</v>
      </c>
      <c r="L54" s="83">
        <v>0.06</v>
      </c>
      <c r="M54" s="83">
        <v>0.06</v>
      </c>
      <c r="N54" s="83">
        <v>0.06</v>
      </c>
      <c r="O54" s="83">
        <v>0.04</v>
      </c>
      <c r="P54" s="83">
        <v>0.04</v>
      </c>
      <c r="Q54" s="83">
        <v>0.04</v>
      </c>
      <c r="R54" s="83">
        <v>0.06</v>
      </c>
      <c r="S54" s="83">
        <v>0.04</v>
      </c>
      <c r="T54" s="83">
        <v>0.04</v>
      </c>
      <c r="U54" s="84">
        <v>0.06</v>
      </c>
      <c r="V54" s="83">
        <v>0.04</v>
      </c>
      <c r="W54" s="85">
        <f t="shared" si="0"/>
        <v>1.0000000000000004</v>
      </c>
      <c r="X54" s="86"/>
      <c r="Y54" s="87"/>
    </row>
    <row r="55" spans="1:25" s="49" customFormat="1" ht="18" x14ac:dyDescent="0.35">
      <c r="A55" s="82">
        <v>51</v>
      </c>
      <c r="B55" s="60">
        <v>81329</v>
      </c>
      <c r="C55" s="70" t="s">
        <v>184</v>
      </c>
      <c r="D55" s="83">
        <v>0.04</v>
      </c>
      <c r="E55" s="83">
        <v>0.06</v>
      </c>
      <c r="F55" s="83">
        <v>0.06</v>
      </c>
      <c r="G55" s="83">
        <v>0.06</v>
      </c>
      <c r="H55" s="83">
        <v>0.06</v>
      </c>
      <c r="I55" s="84">
        <v>0.06</v>
      </c>
      <c r="J55" s="84">
        <v>0.06</v>
      </c>
      <c r="K55" s="83">
        <v>0.06</v>
      </c>
      <c r="L55" s="83">
        <v>0.06</v>
      </c>
      <c r="M55" s="83">
        <v>0.06</v>
      </c>
      <c r="N55" s="83">
        <v>0.06</v>
      </c>
      <c r="O55" s="83">
        <v>0.04</v>
      </c>
      <c r="P55" s="83">
        <v>0.04</v>
      </c>
      <c r="Q55" s="83">
        <v>0.04</v>
      </c>
      <c r="R55" s="83">
        <v>0.06</v>
      </c>
      <c r="S55" s="83">
        <v>0.04</v>
      </c>
      <c r="T55" s="83">
        <v>0.04</v>
      </c>
      <c r="U55" s="84">
        <v>0.06</v>
      </c>
      <c r="V55" s="83">
        <v>0.04</v>
      </c>
      <c r="W55" s="85">
        <f t="shared" si="0"/>
        <v>1.0000000000000004</v>
      </c>
      <c r="X55" s="86"/>
      <c r="Y55" s="87"/>
    </row>
    <row r="56" spans="1:25" s="49" customFormat="1" ht="18" x14ac:dyDescent="0.35">
      <c r="A56" s="82">
        <v>52</v>
      </c>
      <c r="B56" s="67">
        <v>81113</v>
      </c>
      <c r="C56" s="92" t="s">
        <v>192</v>
      </c>
      <c r="D56" s="83">
        <v>0.04</v>
      </c>
      <c r="E56" s="83">
        <v>0.06</v>
      </c>
      <c r="F56" s="83">
        <v>0.06</v>
      </c>
      <c r="G56" s="83">
        <v>0.06</v>
      </c>
      <c r="H56" s="83">
        <v>0.06</v>
      </c>
      <c r="I56" s="84">
        <v>0.06</v>
      </c>
      <c r="J56" s="84">
        <v>0.06</v>
      </c>
      <c r="K56" s="83">
        <v>0.06</v>
      </c>
      <c r="L56" s="83">
        <v>0.06</v>
      </c>
      <c r="M56" s="83">
        <v>0.06</v>
      </c>
      <c r="N56" s="83">
        <v>0.06</v>
      </c>
      <c r="O56" s="83">
        <v>0.04</v>
      </c>
      <c r="P56" s="83">
        <v>0.04</v>
      </c>
      <c r="Q56" s="83">
        <v>0.04</v>
      </c>
      <c r="R56" s="83">
        <v>0.06</v>
      </c>
      <c r="S56" s="83">
        <v>0.04</v>
      </c>
      <c r="T56" s="83">
        <v>0.04</v>
      </c>
      <c r="U56" s="84">
        <v>0.06</v>
      </c>
      <c r="V56" s="83">
        <v>0.04</v>
      </c>
      <c r="W56" s="85">
        <f t="shared" si="0"/>
        <v>1.0000000000000004</v>
      </c>
      <c r="X56" s="86"/>
      <c r="Y56" s="87"/>
    </row>
    <row r="57" spans="1:25" s="49" customFormat="1" ht="18" x14ac:dyDescent="0.35">
      <c r="A57" s="82">
        <v>53</v>
      </c>
      <c r="B57" s="67">
        <v>81130</v>
      </c>
      <c r="C57" s="92" t="s">
        <v>102</v>
      </c>
      <c r="D57" s="83">
        <v>0.04</v>
      </c>
      <c r="E57" s="83">
        <v>0.06</v>
      </c>
      <c r="F57" s="83">
        <v>0.06</v>
      </c>
      <c r="G57" s="83">
        <v>0.06</v>
      </c>
      <c r="H57" s="83">
        <v>0.06</v>
      </c>
      <c r="I57" s="84">
        <v>0.06</v>
      </c>
      <c r="J57" s="84">
        <v>0.06</v>
      </c>
      <c r="K57" s="83">
        <v>0.06</v>
      </c>
      <c r="L57" s="83">
        <v>0.06</v>
      </c>
      <c r="M57" s="83">
        <v>0.06</v>
      </c>
      <c r="N57" s="83">
        <v>0.06</v>
      </c>
      <c r="O57" s="83">
        <v>0.04</v>
      </c>
      <c r="P57" s="83">
        <v>0.04</v>
      </c>
      <c r="Q57" s="83">
        <v>0.04</v>
      </c>
      <c r="R57" s="83">
        <v>0.06</v>
      </c>
      <c r="S57" s="83">
        <v>0.04</v>
      </c>
      <c r="T57" s="83">
        <v>0.04</v>
      </c>
      <c r="U57" s="84">
        <v>0.06</v>
      </c>
      <c r="V57" s="83">
        <v>0.04</v>
      </c>
      <c r="W57" s="85">
        <f t="shared" si="0"/>
        <v>1.0000000000000004</v>
      </c>
      <c r="X57" s="86"/>
      <c r="Y57" s="87"/>
    </row>
    <row r="58" spans="1:25" s="49" customFormat="1" ht="18" x14ac:dyDescent="0.35">
      <c r="A58" s="82">
        <v>54</v>
      </c>
      <c r="B58" s="66">
        <v>81212</v>
      </c>
      <c r="C58" s="93" t="s">
        <v>55</v>
      </c>
      <c r="D58" s="83">
        <v>0.04</v>
      </c>
      <c r="E58" s="83">
        <v>0.06</v>
      </c>
      <c r="F58" s="83">
        <v>0.06</v>
      </c>
      <c r="G58" s="83">
        <v>0.06</v>
      </c>
      <c r="H58" s="83">
        <v>0.06</v>
      </c>
      <c r="I58" s="84">
        <v>0.06</v>
      </c>
      <c r="J58" s="84">
        <v>0.06</v>
      </c>
      <c r="K58" s="83">
        <v>0.06</v>
      </c>
      <c r="L58" s="83">
        <v>0.06</v>
      </c>
      <c r="M58" s="83">
        <v>0.06</v>
      </c>
      <c r="N58" s="83">
        <v>0.06</v>
      </c>
      <c r="O58" s="83">
        <v>0.04</v>
      </c>
      <c r="P58" s="83">
        <v>0.04</v>
      </c>
      <c r="Q58" s="83">
        <v>0.04</v>
      </c>
      <c r="R58" s="83">
        <v>0.06</v>
      </c>
      <c r="S58" s="83">
        <v>0.04</v>
      </c>
      <c r="T58" s="83">
        <v>0.04</v>
      </c>
      <c r="U58" s="84">
        <v>0.06</v>
      </c>
      <c r="V58" s="83">
        <v>0.04</v>
      </c>
      <c r="W58" s="85">
        <f t="shared" si="0"/>
        <v>1.0000000000000004</v>
      </c>
      <c r="X58" s="86"/>
      <c r="Y58" s="87"/>
    </row>
    <row r="59" spans="1:25" x14ac:dyDescent="0.3">
      <c r="I59" s="17"/>
    </row>
    <row r="60" spans="1:25" x14ac:dyDescent="0.3">
      <c r="I60" s="17"/>
    </row>
    <row r="61" spans="1:25" x14ac:dyDescent="0.3">
      <c r="I61" s="17"/>
    </row>
    <row r="62" spans="1:25" x14ac:dyDescent="0.3">
      <c r="I62" s="17"/>
    </row>
    <row r="63" spans="1:25" x14ac:dyDescent="0.3">
      <c r="I63" s="17"/>
    </row>
    <row r="64" spans="1:25" x14ac:dyDescent="0.3">
      <c r="I64" s="17"/>
    </row>
    <row r="65" spans="9:9" x14ac:dyDescent="0.3">
      <c r="I65" s="17"/>
    </row>
    <row r="66" spans="9:9" x14ac:dyDescent="0.3">
      <c r="I66" s="17"/>
    </row>
    <row r="67" spans="9:9" x14ac:dyDescent="0.3">
      <c r="I67" s="17"/>
    </row>
    <row r="68" spans="9:9" x14ac:dyDescent="0.3">
      <c r="I68" s="17"/>
    </row>
    <row r="69" spans="9:9" x14ac:dyDescent="0.3">
      <c r="I69" s="17"/>
    </row>
    <row r="70" spans="9:9" x14ac:dyDescent="0.3">
      <c r="I70" s="17"/>
    </row>
    <row r="71" spans="9:9" x14ac:dyDescent="0.3">
      <c r="I71" s="17"/>
    </row>
    <row r="72" spans="9:9" x14ac:dyDescent="0.3">
      <c r="I72" s="17"/>
    </row>
    <row r="73" spans="9:9" x14ac:dyDescent="0.3">
      <c r="I73" s="17"/>
    </row>
    <row r="74" spans="9:9" x14ac:dyDescent="0.3">
      <c r="I74" s="17"/>
    </row>
    <row r="75" spans="9:9" x14ac:dyDescent="0.3">
      <c r="I75" s="17"/>
    </row>
    <row r="76" spans="9:9" x14ac:dyDescent="0.3">
      <c r="I76" s="17"/>
    </row>
    <row r="77" spans="9:9" x14ac:dyDescent="0.3">
      <c r="I77" s="17"/>
    </row>
    <row r="78" spans="9:9" x14ac:dyDescent="0.3">
      <c r="I78" s="17"/>
    </row>
    <row r="79" spans="9:9" x14ac:dyDescent="0.3">
      <c r="I79" s="17"/>
    </row>
    <row r="80" spans="9:9" x14ac:dyDescent="0.3">
      <c r="I80" s="17"/>
    </row>
    <row r="81" spans="9:9" x14ac:dyDescent="0.3">
      <c r="I81" s="17"/>
    </row>
    <row r="82" spans="9:9" x14ac:dyDescent="0.3">
      <c r="I82" s="17"/>
    </row>
    <row r="83" spans="9:9" x14ac:dyDescent="0.3">
      <c r="I83" s="17"/>
    </row>
    <row r="84" spans="9:9" x14ac:dyDescent="0.3">
      <c r="I84" s="17"/>
    </row>
    <row r="85" spans="9:9" x14ac:dyDescent="0.3">
      <c r="I85" s="17"/>
    </row>
    <row r="86" spans="9:9" x14ac:dyDescent="0.3">
      <c r="I86" s="17"/>
    </row>
    <row r="87" spans="9:9" x14ac:dyDescent="0.3">
      <c r="I87" s="17"/>
    </row>
    <row r="88" spans="9:9" x14ac:dyDescent="0.3">
      <c r="I88" s="17"/>
    </row>
    <row r="89" spans="9:9" x14ac:dyDescent="0.3">
      <c r="I89" s="17"/>
    </row>
    <row r="90" spans="9:9" x14ac:dyDescent="0.3">
      <c r="I90" s="17"/>
    </row>
    <row r="91" spans="9:9" x14ac:dyDescent="0.3">
      <c r="I91" s="17"/>
    </row>
    <row r="92" spans="9:9" x14ac:dyDescent="0.3">
      <c r="I92" s="17"/>
    </row>
    <row r="93" spans="9:9" x14ac:dyDescent="0.3">
      <c r="I93" s="17"/>
    </row>
    <row r="94" spans="9:9" x14ac:dyDescent="0.3">
      <c r="I94" s="17"/>
    </row>
    <row r="95" spans="9:9" x14ac:dyDescent="0.3">
      <c r="I95" s="17"/>
    </row>
    <row r="96" spans="9:9" x14ac:dyDescent="0.3">
      <c r="I96" s="17"/>
    </row>
    <row r="97" spans="9:9" x14ac:dyDescent="0.3">
      <c r="I97" s="17"/>
    </row>
    <row r="98" spans="9:9" x14ac:dyDescent="0.3">
      <c r="I98" s="17"/>
    </row>
    <row r="99" spans="9:9" x14ac:dyDescent="0.3">
      <c r="I99" s="17"/>
    </row>
    <row r="100" spans="9:9" x14ac:dyDescent="0.3">
      <c r="I100" s="17"/>
    </row>
    <row r="101" spans="9:9" x14ac:dyDescent="0.3">
      <c r="I101" s="17"/>
    </row>
    <row r="102" spans="9:9" x14ac:dyDescent="0.3">
      <c r="I102" s="17"/>
    </row>
    <row r="103" spans="9:9" x14ac:dyDescent="0.3">
      <c r="I103" s="17"/>
    </row>
    <row r="104" spans="9:9" x14ac:dyDescent="0.3">
      <c r="I104" s="17"/>
    </row>
    <row r="105" spans="9:9" x14ac:dyDescent="0.3">
      <c r="I105" s="17"/>
    </row>
    <row r="106" spans="9:9" x14ac:dyDescent="0.3">
      <c r="I106" s="17"/>
    </row>
    <row r="107" spans="9:9" x14ac:dyDescent="0.3">
      <c r="I107" s="17"/>
    </row>
    <row r="108" spans="9:9" x14ac:dyDescent="0.3">
      <c r="I108" s="17"/>
    </row>
    <row r="109" spans="9:9" x14ac:dyDescent="0.3">
      <c r="I109" s="17"/>
    </row>
    <row r="110" spans="9:9" x14ac:dyDescent="0.3">
      <c r="I110" s="17"/>
    </row>
    <row r="111" spans="9:9" x14ac:dyDescent="0.3">
      <c r="I111" s="17"/>
    </row>
    <row r="112" spans="9:9" x14ac:dyDescent="0.3">
      <c r="I112" s="17"/>
    </row>
    <row r="113" spans="9:9" x14ac:dyDescent="0.3">
      <c r="I113" s="17"/>
    </row>
    <row r="114" spans="9:9" x14ac:dyDescent="0.3">
      <c r="I114" s="17"/>
    </row>
    <row r="115" spans="9:9" x14ac:dyDescent="0.3">
      <c r="I115" s="17"/>
    </row>
    <row r="116" spans="9:9" x14ac:dyDescent="0.3">
      <c r="I116" s="17"/>
    </row>
    <row r="117" spans="9:9" x14ac:dyDescent="0.3">
      <c r="I117" s="17"/>
    </row>
    <row r="118" spans="9:9" x14ac:dyDescent="0.3">
      <c r="I118" s="17"/>
    </row>
    <row r="119" spans="9:9" x14ac:dyDescent="0.3">
      <c r="I119" s="17"/>
    </row>
    <row r="120" spans="9:9" x14ac:dyDescent="0.3">
      <c r="I120" s="17"/>
    </row>
    <row r="121" spans="9:9" x14ac:dyDescent="0.3">
      <c r="I121" s="17"/>
    </row>
    <row r="122" spans="9:9" x14ac:dyDescent="0.3">
      <c r="I122" s="17"/>
    </row>
    <row r="123" spans="9:9" x14ac:dyDescent="0.3">
      <c r="I123" s="17"/>
    </row>
    <row r="124" spans="9:9" x14ac:dyDescent="0.3">
      <c r="I124" s="17"/>
    </row>
    <row r="125" spans="9:9" x14ac:dyDescent="0.3">
      <c r="I125" s="17"/>
    </row>
    <row r="126" spans="9:9" x14ac:dyDescent="0.3">
      <c r="I126" s="17"/>
    </row>
    <row r="127" spans="9:9" x14ac:dyDescent="0.3">
      <c r="I127" s="17"/>
    </row>
    <row r="128" spans="9:9" x14ac:dyDescent="0.3">
      <c r="I128" s="17"/>
    </row>
    <row r="129" spans="9:9" x14ac:dyDescent="0.3">
      <c r="I129" s="17"/>
    </row>
    <row r="130" spans="9:9" x14ac:dyDescent="0.3">
      <c r="I130" s="17"/>
    </row>
    <row r="131" spans="9:9" x14ac:dyDescent="0.3">
      <c r="I131" s="17"/>
    </row>
    <row r="132" spans="9:9" x14ac:dyDescent="0.3">
      <c r="I132" s="17"/>
    </row>
    <row r="133" spans="9:9" x14ac:dyDescent="0.3">
      <c r="I133" s="17"/>
    </row>
    <row r="134" spans="9:9" x14ac:dyDescent="0.3">
      <c r="I134" s="17"/>
    </row>
    <row r="135" spans="9:9" x14ac:dyDescent="0.3">
      <c r="I135" s="17"/>
    </row>
    <row r="136" spans="9:9" x14ac:dyDescent="0.3">
      <c r="I136" s="17"/>
    </row>
    <row r="137" spans="9:9" x14ac:dyDescent="0.3">
      <c r="I137" s="17"/>
    </row>
    <row r="138" spans="9:9" x14ac:dyDescent="0.3">
      <c r="I138" s="17"/>
    </row>
    <row r="139" spans="9:9" x14ac:dyDescent="0.3">
      <c r="I139" s="17"/>
    </row>
    <row r="140" spans="9:9" x14ac:dyDescent="0.3">
      <c r="I140" s="17"/>
    </row>
    <row r="141" spans="9:9" x14ac:dyDescent="0.3">
      <c r="I141" s="17"/>
    </row>
    <row r="142" spans="9:9" x14ac:dyDescent="0.3">
      <c r="I142" s="17"/>
    </row>
    <row r="143" spans="9:9" x14ac:dyDescent="0.3">
      <c r="I143" s="17"/>
    </row>
    <row r="144" spans="9:9" x14ac:dyDescent="0.3">
      <c r="I144" s="17"/>
    </row>
    <row r="145" spans="9:9" x14ac:dyDescent="0.3">
      <c r="I145" s="17"/>
    </row>
    <row r="146" spans="9:9" x14ac:dyDescent="0.3">
      <c r="I146" s="17"/>
    </row>
    <row r="147" spans="9:9" x14ac:dyDescent="0.3">
      <c r="I147" s="17"/>
    </row>
    <row r="148" spans="9:9" x14ac:dyDescent="0.3">
      <c r="I148" s="17"/>
    </row>
    <row r="149" spans="9:9" x14ac:dyDescent="0.3">
      <c r="I149" s="17"/>
    </row>
    <row r="150" spans="9:9" x14ac:dyDescent="0.3">
      <c r="I150" s="17"/>
    </row>
    <row r="151" spans="9:9" x14ac:dyDescent="0.3">
      <c r="I151" s="17"/>
    </row>
    <row r="152" spans="9:9" x14ac:dyDescent="0.3">
      <c r="I152" s="17"/>
    </row>
    <row r="153" spans="9:9" x14ac:dyDescent="0.3">
      <c r="I153" s="17"/>
    </row>
    <row r="154" spans="9:9" x14ac:dyDescent="0.3">
      <c r="I154" s="17"/>
    </row>
    <row r="155" spans="9:9" x14ac:dyDescent="0.3">
      <c r="I155" s="17"/>
    </row>
    <row r="156" spans="9:9" x14ac:dyDescent="0.3">
      <c r="I156" s="17"/>
    </row>
    <row r="157" spans="9:9" x14ac:dyDescent="0.3">
      <c r="I157" s="17"/>
    </row>
    <row r="158" spans="9:9" x14ac:dyDescent="0.3">
      <c r="I158" s="17"/>
    </row>
    <row r="159" spans="9:9" x14ac:dyDescent="0.3">
      <c r="I159" s="17"/>
    </row>
    <row r="160" spans="9:9" x14ac:dyDescent="0.3">
      <c r="I160" s="17"/>
    </row>
    <row r="161" spans="9:9" x14ac:dyDescent="0.3">
      <c r="I161" s="17"/>
    </row>
    <row r="162" spans="9:9" x14ac:dyDescent="0.3">
      <c r="I162" s="17"/>
    </row>
    <row r="163" spans="9:9" x14ac:dyDescent="0.3">
      <c r="I163" s="17"/>
    </row>
    <row r="164" spans="9:9" x14ac:dyDescent="0.3">
      <c r="I164" s="17"/>
    </row>
    <row r="165" spans="9:9" x14ac:dyDescent="0.3">
      <c r="I165" s="17"/>
    </row>
    <row r="166" spans="9:9" x14ac:dyDescent="0.3">
      <c r="I166" s="17"/>
    </row>
    <row r="167" spans="9:9" x14ac:dyDescent="0.3">
      <c r="I167" s="17"/>
    </row>
    <row r="168" spans="9:9" x14ac:dyDescent="0.3">
      <c r="I168" s="17"/>
    </row>
    <row r="169" spans="9:9" x14ac:dyDescent="0.3">
      <c r="I169" s="17"/>
    </row>
    <row r="170" spans="9:9" x14ac:dyDescent="0.3">
      <c r="I170" s="17"/>
    </row>
    <row r="171" spans="9:9" x14ac:dyDescent="0.3">
      <c r="I171" s="17"/>
    </row>
    <row r="172" spans="9:9" x14ac:dyDescent="0.3">
      <c r="I172" s="17"/>
    </row>
    <row r="173" spans="9:9" x14ac:dyDescent="0.3">
      <c r="I173" s="17"/>
    </row>
    <row r="174" spans="9:9" x14ac:dyDescent="0.3">
      <c r="I174" s="17"/>
    </row>
    <row r="175" spans="9:9" x14ac:dyDescent="0.3">
      <c r="I175" s="17"/>
    </row>
    <row r="176" spans="9:9" x14ac:dyDescent="0.3">
      <c r="I176" s="17"/>
    </row>
    <row r="177" spans="9:9" x14ac:dyDescent="0.3">
      <c r="I177" s="17"/>
    </row>
    <row r="178" spans="9:9" x14ac:dyDescent="0.3">
      <c r="I178" s="17"/>
    </row>
    <row r="179" spans="9:9" x14ac:dyDescent="0.3">
      <c r="I179" s="17"/>
    </row>
    <row r="180" spans="9:9" x14ac:dyDescent="0.3">
      <c r="I180" s="17"/>
    </row>
    <row r="181" spans="9:9" x14ac:dyDescent="0.3">
      <c r="I181" s="17"/>
    </row>
    <row r="182" spans="9:9" x14ac:dyDescent="0.3">
      <c r="I182" s="17"/>
    </row>
    <row r="183" spans="9:9" x14ac:dyDescent="0.3">
      <c r="I183" s="17"/>
    </row>
    <row r="184" spans="9:9" x14ac:dyDescent="0.3">
      <c r="I184" s="17"/>
    </row>
    <row r="185" spans="9:9" x14ac:dyDescent="0.3">
      <c r="I185" s="17"/>
    </row>
    <row r="186" spans="9:9" x14ac:dyDescent="0.3">
      <c r="I186" s="17"/>
    </row>
    <row r="187" spans="9:9" x14ac:dyDescent="0.3">
      <c r="I187" s="17"/>
    </row>
    <row r="188" spans="9:9" x14ac:dyDescent="0.3">
      <c r="I188" s="17"/>
    </row>
    <row r="189" spans="9:9" x14ac:dyDescent="0.3">
      <c r="I189" s="17"/>
    </row>
    <row r="190" spans="9:9" x14ac:dyDescent="0.3">
      <c r="I190" s="17"/>
    </row>
    <row r="191" spans="9:9" x14ac:dyDescent="0.3">
      <c r="I191" s="17"/>
    </row>
    <row r="192" spans="9:9" x14ac:dyDescent="0.3">
      <c r="I192" s="17"/>
    </row>
    <row r="193" spans="9:9" x14ac:dyDescent="0.3">
      <c r="I193" s="17"/>
    </row>
    <row r="194" spans="9:9" x14ac:dyDescent="0.3">
      <c r="I194" s="17"/>
    </row>
    <row r="195" spans="9:9" x14ac:dyDescent="0.3">
      <c r="I195" s="17"/>
    </row>
    <row r="196" spans="9:9" x14ac:dyDescent="0.3">
      <c r="I196" s="17"/>
    </row>
    <row r="197" spans="9:9" x14ac:dyDescent="0.3">
      <c r="I197" s="17"/>
    </row>
    <row r="198" spans="9:9" x14ac:dyDescent="0.3">
      <c r="I198" s="17"/>
    </row>
    <row r="199" spans="9:9" x14ac:dyDescent="0.3">
      <c r="I199" s="17"/>
    </row>
    <row r="200" spans="9:9" x14ac:dyDescent="0.3">
      <c r="I200" s="17"/>
    </row>
    <row r="201" spans="9:9" x14ac:dyDescent="0.3">
      <c r="I201" s="17"/>
    </row>
    <row r="202" spans="9:9" x14ac:dyDescent="0.3">
      <c r="I202" s="17"/>
    </row>
    <row r="203" spans="9:9" x14ac:dyDescent="0.3">
      <c r="I203" s="17"/>
    </row>
    <row r="204" spans="9:9" x14ac:dyDescent="0.3">
      <c r="I204" s="17"/>
    </row>
    <row r="205" spans="9:9" x14ac:dyDescent="0.3">
      <c r="I205" s="17"/>
    </row>
    <row r="206" spans="9:9" x14ac:dyDescent="0.3">
      <c r="I206" s="17"/>
    </row>
    <row r="207" spans="9:9" x14ac:dyDescent="0.3">
      <c r="I207" s="17"/>
    </row>
    <row r="208" spans="9:9" x14ac:dyDescent="0.3">
      <c r="I208" s="17"/>
    </row>
    <row r="209" spans="9:9" x14ac:dyDescent="0.3">
      <c r="I209" s="17"/>
    </row>
    <row r="210" spans="9:9" x14ac:dyDescent="0.3">
      <c r="I210" s="17"/>
    </row>
    <row r="211" spans="9:9" x14ac:dyDescent="0.3">
      <c r="I211" s="17"/>
    </row>
    <row r="212" spans="9:9" x14ac:dyDescent="0.3">
      <c r="I212" s="17"/>
    </row>
    <row r="213" spans="9:9" x14ac:dyDescent="0.3">
      <c r="I213" s="17"/>
    </row>
    <row r="214" spans="9:9" x14ac:dyDescent="0.3">
      <c r="I214" s="17"/>
    </row>
    <row r="215" spans="9:9" x14ac:dyDescent="0.3">
      <c r="I215" s="17"/>
    </row>
    <row r="216" spans="9:9" x14ac:dyDescent="0.3">
      <c r="I216" s="17"/>
    </row>
    <row r="217" spans="9:9" x14ac:dyDescent="0.3">
      <c r="I217" s="17"/>
    </row>
    <row r="218" spans="9:9" x14ac:dyDescent="0.3">
      <c r="I218" s="17"/>
    </row>
    <row r="219" spans="9:9" x14ac:dyDescent="0.3">
      <c r="I219" s="17"/>
    </row>
    <row r="220" spans="9:9" x14ac:dyDescent="0.3">
      <c r="I220" s="17"/>
    </row>
    <row r="221" spans="9:9" x14ac:dyDescent="0.3">
      <c r="I221" s="17"/>
    </row>
    <row r="222" spans="9:9" x14ac:dyDescent="0.3">
      <c r="I222" s="17"/>
    </row>
    <row r="223" spans="9:9" x14ac:dyDescent="0.3">
      <c r="I223" s="17"/>
    </row>
    <row r="224" spans="9:9" x14ac:dyDescent="0.3">
      <c r="I224" s="17"/>
    </row>
    <row r="225" spans="9:9" x14ac:dyDescent="0.3">
      <c r="I225" s="17"/>
    </row>
    <row r="226" spans="9:9" x14ac:dyDescent="0.3">
      <c r="I226" s="17"/>
    </row>
    <row r="227" spans="9:9" x14ac:dyDescent="0.3">
      <c r="I227" s="17"/>
    </row>
    <row r="228" spans="9:9" x14ac:dyDescent="0.3">
      <c r="I228" s="17"/>
    </row>
    <row r="229" spans="9:9" x14ac:dyDescent="0.3">
      <c r="I229" s="17"/>
    </row>
    <row r="230" spans="9:9" x14ac:dyDescent="0.3">
      <c r="I230" s="17"/>
    </row>
    <row r="231" spans="9:9" x14ac:dyDescent="0.3">
      <c r="I231" s="17"/>
    </row>
    <row r="232" spans="9:9" x14ac:dyDescent="0.3">
      <c r="I232" s="17"/>
    </row>
    <row r="233" spans="9:9" x14ac:dyDescent="0.3">
      <c r="I233" s="17"/>
    </row>
    <row r="234" spans="9:9" x14ac:dyDescent="0.3">
      <c r="I234" s="17"/>
    </row>
    <row r="235" spans="9:9" x14ac:dyDescent="0.3">
      <c r="I235" s="17"/>
    </row>
    <row r="236" spans="9:9" x14ac:dyDescent="0.3">
      <c r="I236" s="17"/>
    </row>
    <row r="237" spans="9:9" x14ac:dyDescent="0.3">
      <c r="I237" s="17"/>
    </row>
    <row r="238" spans="9:9" x14ac:dyDescent="0.3">
      <c r="I238" s="17"/>
    </row>
    <row r="239" spans="9:9" x14ac:dyDescent="0.3">
      <c r="I239" s="17"/>
    </row>
    <row r="240" spans="9:9" x14ac:dyDescent="0.3">
      <c r="I240" s="17"/>
    </row>
    <row r="241" spans="9:9" x14ac:dyDescent="0.3">
      <c r="I241" s="17"/>
    </row>
    <row r="242" spans="9:9" x14ac:dyDescent="0.3">
      <c r="I242" s="17"/>
    </row>
    <row r="243" spans="9:9" x14ac:dyDescent="0.3">
      <c r="I243" s="17"/>
    </row>
    <row r="244" spans="9:9" x14ac:dyDescent="0.3">
      <c r="I244" s="17"/>
    </row>
    <row r="245" spans="9:9" x14ac:dyDescent="0.3">
      <c r="I245" s="17"/>
    </row>
    <row r="246" spans="9:9" x14ac:dyDescent="0.3">
      <c r="I246" s="17"/>
    </row>
    <row r="247" spans="9:9" x14ac:dyDescent="0.3">
      <c r="I247" s="17"/>
    </row>
    <row r="248" spans="9:9" x14ac:dyDescent="0.3">
      <c r="I248" s="17"/>
    </row>
    <row r="249" spans="9:9" x14ac:dyDescent="0.3">
      <c r="I249" s="17"/>
    </row>
    <row r="250" spans="9:9" x14ac:dyDescent="0.3">
      <c r="I250" s="17"/>
    </row>
    <row r="251" spans="9:9" x14ac:dyDescent="0.3">
      <c r="I251" s="17"/>
    </row>
    <row r="252" spans="9:9" x14ac:dyDescent="0.3">
      <c r="I252" s="17"/>
    </row>
    <row r="253" spans="9:9" x14ac:dyDescent="0.3">
      <c r="I253" s="17"/>
    </row>
    <row r="254" spans="9:9" x14ac:dyDescent="0.3">
      <c r="I254" s="17"/>
    </row>
    <row r="255" spans="9:9" x14ac:dyDescent="0.3">
      <c r="I255" s="17"/>
    </row>
    <row r="256" spans="9:9" x14ac:dyDescent="0.3">
      <c r="I256" s="17"/>
    </row>
    <row r="257" spans="9:9" x14ac:dyDescent="0.3">
      <c r="I257" s="17"/>
    </row>
    <row r="258" spans="9:9" x14ac:dyDescent="0.3">
      <c r="I258" s="17"/>
    </row>
    <row r="259" spans="9:9" x14ac:dyDescent="0.3">
      <c r="I259" s="17"/>
    </row>
    <row r="260" spans="9:9" x14ac:dyDescent="0.3">
      <c r="I260" s="17"/>
    </row>
    <row r="261" spans="9:9" x14ac:dyDescent="0.3">
      <c r="I261" s="17"/>
    </row>
    <row r="262" spans="9:9" x14ac:dyDescent="0.3">
      <c r="I262" s="17"/>
    </row>
    <row r="263" spans="9:9" x14ac:dyDescent="0.3">
      <c r="I263" s="17"/>
    </row>
    <row r="264" spans="9:9" x14ac:dyDescent="0.3">
      <c r="I264" s="17"/>
    </row>
    <row r="265" spans="9:9" x14ac:dyDescent="0.3">
      <c r="I265" s="17"/>
    </row>
    <row r="266" spans="9:9" x14ac:dyDescent="0.3">
      <c r="I266" s="17"/>
    </row>
    <row r="267" spans="9:9" x14ac:dyDescent="0.3">
      <c r="I267" s="17"/>
    </row>
    <row r="268" spans="9:9" x14ac:dyDescent="0.3">
      <c r="I268" s="17"/>
    </row>
    <row r="269" spans="9:9" x14ac:dyDescent="0.3">
      <c r="I269" s="17"/>
    </row>
    <row r="270" spans="9:9" x14ac:dyDescent="0.3">
      <c r="I270" s="17"/>
    </row>
    <row r="271" spans="9:9" x14ac:dyDescent="0.3">
      <c r="I271" s="17"/>
    </row>
    <row r="272" spans="9:9" x14ac:dyDescent="0.3">
      <c r="I272" s="17"/>
    </row>
    <row r="273" spans="9:9" x14ac:dyDescent="0.3">
      <c r="I273" s="17"/>
    </row>
    <row r="274" spans="9:9" x14ac:dyDescent="0.3">
      <c r="I274" s="17"/>
    </row>
    <row r="275" spans="9:9" x14ac:dyDescent="0.3">
      <c r="I275" s="17"/>
    </row>
    <row r="276" spans="9:9" x14ac:dyDescent="0.3">
      <c r="I276" s="17"/>
    </row>
    <row r="277" spans="9:9" x14ac:dyDescent="0.3">
      <c r="I277" s="17"/>
    </row>
    <row r="278" spans="9:9" x14ac:dyDescent="0.3">
      <c r="I278" s="17"/>
    </row>
    <row r="279" spans="9:9" x14ac:dyDescent="0.3">
      <c r="I279" s="17"/>
    </row>
    <row r="280" spans="9:9" x14ac:dyDescent="0.3">
      <c r="I280" s="17"/>
    </row>
    <row r="281" spans="9:9" x14ac:dyDescent="0.3">
      <c r="I281" s="17"/>
    </row>
    <row r="282" spans="9:9" x14ac:dyDescent="0.3">
      <c r="I282" s="17"/>
    </row>
    <row r="283" spans="9:9" x14ac:dyDescent="0.3">
      <c r="I283" s="17"/>
    </row>
    <row r="284" spans="9:9" x14ac:dyDescent="0.3">
      <c r="I284" s="17"/>
    </row>
    <row r="285" spans="9:9" x14ac:dyDescent="0.3">
      <c r="I285" s="17"/>
    </row>
    <row r="286" spans="9:9" x14ac:dyDescent="0.3">
      <c r="I286" s="17"/>
    </row>
    <row r="287" spans="9:9" x14ac:dyDescent="0.3">
      <c r="I287" s="17"/>
    </row>
    <row r="288" spans="9:9" x14ac:dyDescent="0.3">
      <c r="I288" s="17"/>
    </row>
    <row r="289" spans="9:9" x14ac:dyDescent="0.3">
      <c r="I289" s="17"/>
    </row>
    <row r="290" spans="9:9" x14ac:dyDescent="0.3">
      <c r="I290" s="17"/>
    </row>
    <row r="291" spans="9:9" x14ac:dyDescent="0.3">
      <c r="I291" s="17"/>
    </row>
    <row r="292" spans="9:9" x14ac:dyDescent="0.3">
      <c r="I292" s="17"/>
    </row>
    <row r="293" spans="9:9" x14ac:dyDescent="0.3">
      <c r="I293" s="17"/>
    </row>
    <row r="294" spans="9:9" x14ac:dyDescent="0.3">
      <c r="I294" s="17"/>
    </row>
    <row r="295" spans="9:9" x14ac:dyDescent="0.3">
      <c r="I295" s="17"/>
    </row>
    <row r="296" spans="9:9" x14ac:dyDescent="0.3">
      <c r="I296" s="17"/>
    </row>
    <row r="297" spans="9:9" x14ac:dyDescent="0.3">
      <c r="I297" s="17"/>
    </row>
    <row r="298" spans="9:9" x14ac:dyDescent="0.3">
      <c r="I298" s="17"/>
    </row>
    <row r="299" spans="9:9" x14ac:dyDescent="0.3">
      <c r="I299" s="17"/>
    </row>
    <row r="300" spans="9:9" x14ac:dyDescent="0.3">
      <c r="I300" s="17"/>
    </row>
    <row r="301" spans="9:9" x14ac:dyDescent="0.3">
      <c r="I301" s="17"/>
    </row>
    <row r="302" spans="9:9" x14ac:dyDescent="0.3">
      <c r="I302" s="17"/>
    </row>
    <row r="303" spans="9:9" x14ac:dyDescent="0.3">
      <c r="I303" s="17"/>
    </row>
    <row r="304" spans="9:9" x14ac:dyDescent="0.3">
      <c r="I304" s="17"/>
    </row>
    <row r="305" spans="9:9" x14ac:dyDescent="0.3">
      <c r="I305" s="17"/>
    </row>
    <row r="306" spans="9:9" x14ac:dyDescent="0.3">
      <c r="I306" s="17"/>
    </row>
    <row r="307" spans="9:9" x14ac:dyDescent="0.3">
      <c r="I307" s="17"/>
    </row>
    <row r="308" spans="9:9" x14ac:dyDescent="0.3">
      <c r="I308" s="17"/>
    </row>
    <row r="309" spans="9:9" x14ac:dyDescent="0.3">
      <c r="I309" s="17"/>
    </row>
    <row r="310" spans="9:9" x14ac:dyDescent="0.3">
      <c r="I310" s="17"/>
    </row>
    <row r="311" spans="9:9" x14ac:dyDescent="0.3">
      <c r="I311" s="17"/>
    </row>
    <row r="312" spans="9:9" x14ac:dyDescent="0.3">
      <c r="I312" s="17"/>
    </row>
    <row r="313" spans="9:9" x14ac:dyDescent="0.3">
      <c r="I313" s="17"/>
    </row>
    <row r="314" spans="9:9" x14ac:dyDescent="0.3">
      <c r="I314" s="17"/>
    </row>
    <row r="315" spans="9:9" x14ac:dyDescent="0.3">
      <c r="I315" s="17"/>
    </row>
    <row r="316" spans="9:9" x14ac:dyDescent="0.3">
      <c r="I316" s="17"/>
    </row>
    <row r="317" spans="9:9" x14ac:dyDescent="0.3">
      <c r="I317" s="17"/>
    </row>
    <row r="318" spans="9:9" x14ac:dyDescent="0.3">
      <c r="I318" s="17"/>
    </row>
    <row r="319" spans="9:9" x14ac:dyDescent="0.3">
      <c r="I319" s="17"/>
    </row>
    <row r="320" spans="9:9" x14ac:dyDescent="0.3">
      <c r="I320" s="17"/>
    </row>
    <row r="321" spans="9:9" x14ac:dyDescent="0.3">
      <c r="I321" s="17"/>
    </row>
    <row r="322" spans="9:9" x14ac:dyDescent="0.3">
      <c r="I322" s="17"/>
    </row>
    <row r="323" spans="9:9" x14ac:dyDescent="0.3">
      <c r="I323" s="17"/>
    </row>
    <row r="324" spans="9:9" x14ac:dyDescent="0.3">
      <c r="I324" s="17"/>
    </row>
    <row r="325" spans="9:9" x14ac:dyDescent="0.3">
      <c r="I325" s="17"/>
    </row>
    <row r="326" spans="9:9" x14ac:dyDescent="0.3">
      <c r="I326" s="17"/>
    </row>
    <row r="327" spans="9:9" x14ac:dyDescent="0.3">
      <c r="I327" s="17"/>
    </row>
    <row r="328" spans="9:9" x14ac:dyDescent="0.3">
      <c r="I328" s="17"/>
    </row>
    <row r="329" spans="9:9" x14ac:dyDescent="0.3">
      <c r="I329" s="17"/>
    </row>
    <row r="330" spans="9:9" x14ac:dyDescent="0.3">
      <c r="I330" s="17"/>
    </row>
    <row r="331" spans="9:9" x14ac:dyDescent="0.3">
      <c r="I331" s="17"/>
    </row>
    <row r="332" spans="9:9" x14ac:dyDescent="0.3">
      <c r="I332" s="17"/>
    </row>
    <row r="333" spans="9:9" x14ac:dyDescent="0.3">
      <c r="I333" s="17"/>
    </row>
    <row r="334" spans="9:9" x14ac:dyDescent="0.3">
      <c r="I334" s="17"/>
    </row>
    <row r="335" spans="9:9" x14ac:dyDescent="0.3">
      <c r="I335" s="17"/>
    </row>
    <row r="336" spans="9:9" x14ac:dyDescent="0.3">
      <c r="I336" s="17"/>
    </row>
    <row r="337" spans="9:9" x14ac:dyDescent="0.3">
      <c r="I337" s="17"/>
    </row>
    <row r="338" spans="9:9" x14ac:dyDescent="0.3">
      <c r="I338" s="17"/>
    </row>
    <row r="339" spans="9:9" x14ac:dyDescent="0.3">
      <c r="I339" s="17"/>
    </row>
    <row r="340" spans="9:9" x14ac:dyDescent="0.3">
      <c r="I340" s="17"/>
    </row>
    <row r="341" spans="9:9" x14ac:dyDescent="0.3">
      <c r="I341" s="17"/>
    </row>
    <row r="342" spans="9:9" x14ac:dyDescent="0.3">
      <c r="I342" s="17"/>
    </row>
    <row r="343" spans="9:9" x14ac:dyDescent="0.3">
      <c r="I343" s="17"/>
    </row>
    <row r="344" spans="9:9" x14ac:dyDescent="0.3">
      <c r="I344" s="17"/>
    </row>
    <row r="345" spans="9:9" x14ac:dyDescent="0.3">
      <c r="I345" s="17"/>
    </row>
    <row r="346" spans="9:9" x14ac:dyDescent="0.3">
      <c r="I346" s="17"/>
    </row>
    <row r="347" spans="9:9" x14ac:dyDescent="0.3">
      <c r="I347" s="17"/>
    </row>
    <row r="348" spans="9:9" x14ac:dyDescent="0.3">
      <c r="I348" s="17"/>
    </row>
    <row r="349" spans="9:9" x14ac:dyDescent="0.3">
      <c r="I349" s="17"/>
    </row>
    <row r="350" spans="9:9" x14ac:dyDescent="0.3">
      <c r="I350" s="17"/>
    </row>
    <row r="351" spans="9:9" x14ac:dyDescent="0.3">
      <c r="I351" s="17"/>
    </row>
    <row r="352" spans="9:9" x14ac:dyDescent="0.3">
      <c r="I352" s="17"/>
    </row>
    <row r="353" spans="9:9" x14ac:dyDescent="0.3">
      <c r="I353" s="17"/>
    </row>
    <row r="354" spans="9:9" x14ac:dyDescent="0.3">
      <c r="I354" s="17"/>
    </row>
    <row r="355" spans="9:9" x14ac:dyDescent="0.3">
      <c r="I355" s="17"/>
    </row>
    <row r="356" spans="9:9" x14ac:dyDescent="0.3">
      <c r="I356" s="17"/>
    </row>
    <row r="357" spans="9:9" x14ac:dyDescent="0.3">
      <c r="I357" s="17"/>
    </row>
    <row r="358" spans="9:9" x14ac:dyDescent="0.3">
      <c r="I358" s="17"/>
    </row>
    <row r="359" spans="9:9" x14ac:dyDescent="0.3">
      <c r="I359" s="17"/>
    </row>
    <row r="360" spans="9:9" x14ac:dyDescent="0.3">
      <c r="I360" s="17"/>
    </row>
    <row r="361" spans="9:9" x14ac:dyDescent="0.3">
      <c r="I361" s="17"/>
    </row>
    <row r="362" spans="9:9" x14ac:dyDescent="0.3">
      <c r="I362" s="17"/>
    </row>
    <row r="363" spans="9:9" x14ac:dyDescent="0.3">
      <c r="I363" s="17"/>
    </row>
    <row r="364" spans="9:9" x14ac:dyDescent="0.3">
      <c r="I364" s="17"/>
    </row>
    <row r="365" spans="9:9" x14ac:dyDescent="0.3">
      <c r="I365" s="17"/>
    </row>
    <row r="366" spans="9:9" x14ac:dyDescent="0.3">
      <c r="I366" s="17"/>
    </row>
    <row r="367" spans="9:9" x14ac:dyDescent="0.3">
      <c r="I367" s="17"/>
    </row>
    <row r="368" spans="9:9" x14ac:dyDescent="0.3">
      <c r="I368" s="17"/>
    </row>
    <row r="369" spans="9:9" x14ac:dyDescent="0.3">
      <c r="I369" s="17"/>
    </row>
    <row r="370" spans="9:9" x14ac:dyDescent="0.3">
      <c r="I370" s="17"/>
    </row>
    <row r="371" spans="9:9" x14ac:dyDescent="0.3">
      <c r="I371" s="17"/>
    </row>
    <row r="372" spans="9:9" x14ac:dyDescent="0.3">
      <c r="I372" s="17"/>
    </row>
    <row r="373" spans="9:9" x14ac:dyDescent="0.3">
      <c r="I373" s="17"/>
    </row>
    <row r="374" spans="9:9" x14ac:dyDescent="0.3">
      <c r="I374" s="17"/>
    </row>
    <row r="375" spans="9:9" x14ac:dyDescent="0.3">
      <c r="I375" s="17"/>
    </row>
    <row r="376" spans="9:9" x14ac:dyDescent="0.3">
      <c r="I376" s="17"/>
    </row>
    <row r="377" spans="9:9" x14ac:dyDescent="0.3">
      <c r="I377" s="17"/>
    </row>
    <row r="378" spans="9:9" x14ac:dyDescent="0.3">
      <c r="I378" s="17"/>
    </row>
    <row r="379" spans="9:9" x14ac:dyDescent="0.3">
      <c r="I379" s="17"/>
    </row>
    <row r="380" spans="9:9" x14ac:dyDescent="0.3">
      <c r="I380" s="17"/>
    </row>
    <row r="381" spans="9:9" x14ac:dyDescent="0.3">
      <c r="I381" s="17"/>
    </row>
    <row r="382" spans="9:9" x14ac:dyDescent="0.3">
      <c r="I382" s="17"/>
    </row>
    <row r="383" spans="9:9" x14ac:dyDescent="0.3">
      <c r="I383" s="17"/>
    </row>
    <row r="384" spans="9:9" x14ac:dyDescent="0.3">
      <c r="I384" s="17"/>
    </row>
    <row r="385" spans="9:9" x14ac:dyDescent="0.3">
      <c r="I385" s="17"/>
    </row>
    <row r="386" spans="9:9" x14ac:dyDescent="0.3">
      <c r="I386" s="17"/>
    </row>
    <row r="387" spans="9:9" x14ac:dyDescent="0.3">
      <c r="I387" s="17"/>
    </row>
    <row r="388" spans="9:9" x14ac:dyDescent="0.3">
      <c r="I388" s="17"/>
    </row>
    <row r="389" spans="9:9" x14ac:dyDescent="0.3">
      <c r="I389" s="17"/>
    </row>
    <row r="390" spans="9:9" x14ac:dyDescent="0.3">
      <c r="I390" s="17"/>
    </row>
    <row r="391" spans="9:9" x14ac:dyDescent="0.3">
      <c r="I391" s="17"/>
    </row>
    <row r="392" spans="9:9" x14ac:dyDescent="0.3">
      <c r="I392" s="17"/>
    </row>
    <row r="393" spans="9:9" x14ac:dyDescent="0.3">
      <c r="I393" s="17"/>
    </row>
    <row r="394" spans="9:9" x14ac:dyDescent="0.3">
      <c r="I394" s="17"/>
    </row>
    <row r="395" spans="9:9" x14ac:dyDescent="0.3">
      <c r="I395" s="17"/>
    </row>
    <row r="396" spans="9:9" x14ac:dyDescent="0.3">
      <c r="I396" s="17"/>
    </row>
    <row r="397" spans="9:9" x14ac:dyDescent="0.3">
      <c r="I397" s="17"/>
    </row>
    <row r="398" spans="9:9" x14ac:dyDescent="0.3">
      <c r="I398" s="17"/>
    </row>
    <row r="399" spans="9:9" x14ac:dyDescent="0.3">
      <c r="I399" s="17"/>
    </row>
    <row r="400" spans="9:9" x14ac:dyDescent="0.3">
      <c r="I400" s="17"/>
    </row>
    <row r="401" spans="9:9" x14ac:dyDescent="0.3">
      <c r="I401" s="17"/>
    </row>
    <row r="402" spans="9:9" x14ac:dyDescent="0.3">
      <c r="I402" s="17"/>
    </row>
    <row r="403" spans="9:9" x14ac:dyDescent="0.3">
      <c r="I403" s="17"/>
    </row>
    <row r="404" spans="9:9" x14ac:dyDescent="0.3">
      <c r="I404" s="17"/>
    </row>
    <row r="405" spans="9:9" x14ac:dyDescent="0.3">
      <c r="I405" s="17"/>
    </row>
    <row r="406" spans="9:9" x14ac:dyDescent="0.3">
      <c r="I406" s="17"/>
    </row>
    <row r="407" spans="9:9" x14ac:dyDescent="0.3">
      <c r="I407" s="17"/>
    </row>
    <row r="408" spans="9:9" x14ac:dyDescent="0.3">
      <c r="I408" s="17"/>
    </row>
    <row r="409" spans="9:9" x14ac:dyDescent="0.3">
      <c r="I409" s="17"/>
    </row>
    <row r="410" spans="9:9" x14ac:dyDescent="0.3">
      <c r="I410" s="17"/>
    </row>
    <row r="411" spans="9:9" x14ac:dyDescent="0.3">
      <c r="I411" s="17"/>
    </row>
    <row r="412" spans="9:9" x14ac:dyDescent="0.3">
      <c r="I412" s="17"/>
    </row>
    <row r="413" spans="9:9" x14ac:dyDescent="0.3">
      <c r="I413" s="17"/>
    </row>
    <row r="414" spans="9:9" x14ac:dyDescent="0.3">
      <c r="I414" s="17"/>
    </row>
    <row r="415" spans="9:9" x14ac:dyDescent="0.3">
      <c r="I415" s="17"/>
    </row>
    <row r="416" spans="9:9" x14ac:dyDescent="0.3">
      <c r="I416" s="17"/>
    </row>
    <row r="417" spans="9:9" x14ac:dyDescent="0.3">
      <c r="I417" s="17"/>
    </row>
    <row r="418" spans="9:9" x14ac:dyDescent="0.3">
      <c r="I418" s="17"/>
    </row>
    <row r="419" spans="9:9" x14ac:dyDescent="0.3">
      <c r="I419" s="17"/>
    </row>
    <row r="420" spans="9:9" x14ac:dyDescent="0.3">
      <c r="I420" s="17"/>
    </row>
    <row r="421" spans="9:9" x14ac:dyDescent="0.3">
      <c r="I421" s="17"/>
    </row>
    <row r="422" spans="9:9" x14ac:dyDescent="0.3">
      <c r="I422" s="17"/>
    </row>
    <row r="423" spans="9:9" x14ac:dyDescent="0.3">
      <c r="I423" s="17"/>
    </row>
    <row r="424" spans="9:9" x14ac:dyDescent="0.3">
      <c r="I424" s="17"/>
    </row>
    <row r="425" spans="9:9" x14ac:dyDescent="0.3">
      <c r="I425" s="17"/>
    </row>
    <row r="426" spans="9:9" x14ac:dyDescent="0.3">
      <c r="I426" s="17"/>
    </row>
    <row r="427" spans="9:9" x14ac:dyDescent="0.3">
      <c r="I427" s="17"/>
    </row>
    <row r="428" spans="9:9" x14ac:dyDescent="0.3">
      <c r="I428" s="17"/>
    </row>
    <row r="429" spans="9:9" x14ac:dyDescent="0.3">
      <c r="I429" s="17"/>
    </row>
    <row r="430" spans="9:9" x14ac:dyDescent="0.3">
      <c r="I430" s="17"/>
    </row>
    <row r="431" spans="9:9" x14ac:dyDescent="0.3">
      <c r="I431" s="17"/>
    </row>
    <row r="432" spans="9:9" x14ac:dyDescent="0.3">
      <c r="I432" s="17"/>
    </row>
    <row r="433" spans="9:9" x14ac:dyDescent="0.3">
      <c r="I433" s="17"/>
    </row>
    <row r="434" spans="9:9" x14ac:dyDescent="0.3">
      <c r="I434" s="17"/>
    </row>
    <row r="435" spans="9:9" x14ac:dyDescent="0.3">
      <c r="I435" s="17"/>
    </row>
    <row r="436" spans="9:9" x14ac:dyDescent="0.3">
      <c r="I436" s="17"/>
    </row>
    <row r="437" spans="9:9" x14ac:dyDescent="0.3">
      <c r="I437" s="17"/>
    </row>
    <row r="438" spans="9:9" x14ac:dyDescent="0.3">
      <c r="I438" s="17"/>
    </row>
    <row r="439" spans="9:9" x14ac:dyDescent="0.3">
      <c r="I439" s="17"/>
    </row>
    <row r="440" spans="9:9" x14ac:dyDescent="0.3">
      <c r="I440" s="17"/>
    </row>
    <row r="441" spans="9:9" x14ac:dyDescent="0.3">
      <c r="I441" s="17"/>
    </row>
    <row r="442" spans="9:9" x14ac:dyDescent="0.3">
      <c r="I442" s="17"/>
    </row>
    <row r="443" spans="9:9" x14ac:dyDescent="0.3">
      <c r="I443" s="17"/>
    </row>
    <row r="444" spans="9:9" x14ac:dyDescent="0.3">
      <c r="I444" s="17"/>
    </row>
    <row r="445" spans="9:9" x14ac:dyDescent="0.3">
      <c r="I445" s="17"/>
    </row>
    <row r="446" spans="9:9" x14ac:dyDescent="0.3">
      <c r="I446" s="17"/>
    </row>
    <row r="447" spans="9:9" x14ac:dyDescent="0.3">
      <c r="I447" s="17"/>
    </row>
    <row r="448" spans="9:9" x14ac:dyDescent="0.3">
      <c r="I448" s="17"/>
    </row>
    <row r="449" spans="9:9" x14ac:dyDescent="0.3">
      <c r="I449" s="17"/>
    </row>
    <row r="450" spans="9:9" x14ac:dyDescent="0.3">
      <c r="I450" s="17"/>
    </row>
    <row r="451" spans="9:9" x14ac:dyDescent="0.3">
      <c r="I451" s="17"/>
    </row>
    <row r="452" spans="9:9" x14ac:dyDescent="0.3">
      <c r="I452" s="17"/>
    </row>
    <row r="453" spans="9:9" x14ac:dyDescent="0.3">
      <c r="I453" s="17"/>
    </row>
    <row r="454" spans="9:9" x14ac:dyDescent="0.3">
      <c r="I454" s="17"/>
    </row>
    <row r="455" spans="9:9" x14ac:dyDescent="0.3">
      <c r="I455" s="17"/>
    </row>
    <row r="456" spans="9:9" x14ac:dyDescent="0.3">
      <c r="I456" s="17"/>
    </row>
    <row r="457" spans="9:9" x14ac:dyDescent="0.3">
      <c r="I457" s="17"/>
    </row>
    <row r="458" spans="9:9" x14ac:dyDescent="0.3">
      <c r="I458" s="17"/>
    </row>
    <row r="459" spans="9:9" x14ac:dyDescent="0.3">
      <c r="I459" s="17"/>
    </row>
    <row r="460" spans="9:9" x14ac:dyDescent="0.3">
      <c r="I460" s="17"/>
    </row>
    <row r="461" spans="9:9" x14ac:dyDescent="0.3">
      <c r="I461" s="17"/>
    </row>
    <row r="462" spans="9:9" x14ac:dyDescent="0.3">
      <c r="I462" s="17"/>
    </row>
    <row r="463" spans="9:9" x14ac:dyDescent="0.3">
      <c r="I463" s="17"/>
    </row>
    <row r="464" spans="9:9" x14ac:dyDescent="0.3">
      <c r="I464" s="17"/>
    </row>
    <row r="465" spans="9:9" x14ac:dyDescent="0.3">
      <c r="I465" s="17"/>
    </row>
    <row r="466" spans="9:9" x14ac:dyDescent="0.3">
      <c r="I466" s="17"/>
    </row>
  </sheetData>
  <autoFilter ref="A4:Y58" xr:uid="{00000000-0001-0000-0100-000000000000}">
    <filterColumn colId="0" showButton="0"/>
    <filterColumn colId="1" showButton="0"/>
  </autoFilter>
  <mergeCells count="9">
    <mergeCell ref="A2:C3"/>
    <mergeCell ref="D2:H2"/>
    <mergeCell ref="I2:O2"/>
    <mergeCell ref="P2:V2"/>
    <mergeCell ref="A1:Y1"/>
    <mergeCell ref="Y2:Y4"/>
    <mergeCell ref="W2:W4"/>
    <mergeCell ref="X2:X4"/>
    <mergeCell ref="A4:C4"/>
  </mergeCells>
  <conditionalFormatting sqref="B1:B4 B59:B1048576">
    <cfRule type="duplicateValues" dxfId="27" priority="3"/>
    <cfRule type="duplicateValues" dxfId="26" priority="5"/>
    <cfRule type="duplicateValues" dxfId="25" priority="528"/>
    <cfRule type="duplicateValues" dxfId="24" priority="529"/>
    <cfRule type="duplicateValues" dxfId="23" priority="530"/>
    <cfRule type="duplicateValues" dxfId="22" priority="534"/>
    <cfRule type="duplicateValues" dxfId="21" priority="536"/>
    <cfRule type="duplicateValues" dxfId="20" priority="537"/>
    <cfRule type="duplicateValues" dxfId="19" priority="538"/>
    <cfRule type="duplicateValues" dxfId="18" priority="539"/>
  </conditionalFormatting>
  <conditionalFormatting sqref="B5:B58">
    <cfRule type="duplicateValues" dxfId="17" priority="1"/>
    <cfRule type="duplicateValues" dxfId="16" priority="2"/>
  </conditionalFormatting>
  <conditionalFormatting sqref="C1:C4 C59:C1048576">
    <cfRule type="duplicateValues" dxfId="15" priority="545"/>
  </conditionalFormatting>
  <conditionalFormatting sqref="C59:C143">
    <cfRule type="duplicateValues" dxfId="14" priority="616"/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117E1-882E-4FAA-ABAF-A55C38433CAB}">
  <dimension ref="A1:AA434"/>
  <sheetViews>
    <sheetView topLeftCell="I1" zoomScale="70" zoomScaleNormal="70" workbookViewId="0">
      <selection activeCell="A2" sqref="A2:C3"/>
    </sheetView>
  </sheetViews>
  <sheetFormatPr defaultColWidth="9" defaultRowHeight="15.6" x14ac:dyDescent="0.3"/>
  <cols>
    <col min="1" max="1" width="5.09765625" style="10" customWidth="1"/>
    <col min="2" max="2" width="8.796875" style="19" customWidth="1"/>
    <col min="3" max="3" width="36.5" style="10" bestFit="1" customWidth="1"/>
    <col min="4" max="4" width="11.59765625" style="10" bestFit="1" customWidth="1"/>
    <col min="5" max="5" width="13.296875" style="10" bestFit="1" customWidth="1"/>
    <col min="6" max="6" width="8.796875" style="10" customWidth="1"/>
    <col min="7" max="7" width="11.296875" style="10" bestFit="1" customWidth="1"/>
    <col min="8" max="9" width="9.59765625" style="10" bestFit="1" customWidth="1"/>
    <col min="10" max="10" width="10.796875" style="10" bestFit="1" customWidth="1"/>
    <col min="11" max="11" width="9.59765625" style="16" bestFit="1" customWidth="1"/>
    <col min="12" max="12" width="11.5" style="17" bestFit="1" customWidth="1"/>
    <col min="13" max="13" width="13" style="10" customWidth="1"/>
    <col min="14" max="14" width="10.296875" style="10" customWidth="1"/>
    <col min="15" max="15" width="10.09765625" style="10" bestFit="1" customWidth="1"/>
    <col min="16" max="16" width="9.59765625" style="10" bestFit="1" customWidth="1"/>
    <col min="17" max="17" width="15.296875" style="10" customWidth="1"/>
    <col min="18" max="18" width="10.09765625" style="10" bestFit="1" customWidth="1"/>
    <col min="19" max="19" width="15.59765625" style="10" bestFit="1" customWidth="1"/>
    <col min="20" max="20" width="13.796875" style="10" bestFit="1" customWidth="1"/>
    <col min="21" max="21" width="9.59765625" style="10" bestFit="1" customWidth="1"/>
    <col min="22" max="22" width="13.59765625" style="10" bestFit="1" customWidth="1"/>
    <col min="23" max="23" width="11.5" style="10" customWidth="1"/>
    <col min="24" max="24" width="13.59765625" style="10" bestFit="1" customWidth="1"/>
    <col min="25" max="25" width="9.09765625" style="10" bestFit="1" customWidth="1"/>
    <col min="26" max="26" width="18.19921875" style="12" customWidth="1"/>
    <col min="27" max="27" width="18" style="10" customWidth="1"/>
    <col min="28" max="28" width="13.19921875" style="10" customWidth="1"/>
    <col min="29" max="16384" width="9" style="10"/>
  </cols>
  <sheetData>
    <row r="1" spans="1:27" s="14" customFormat="1" ht="48.75" customHeight="1" x14ac:dyDescent="0.45">
      <c r="A1" s="139" t="s">
        <v>198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</row>
    <row r="2" spans="1:27" s="14" customFormat="1" ht="23.4" x14ac:dyDescent="0.45">
      <c r="A2" s="129"/>
      <c r="B2" s="130"/>
      <c r="C2" s="130"/>
      <c r="D2" s="133" t="s">
        <v>25</v>
      </c>
      <c r="E2" s="134"/>
      <c r="F2" s="134"/>
      <c r="G2" s="134"/>
      <c r="H2" s="134"/>
      <c r="I2" s="134"/>
      <c r="J2" s="135"/>
      <c r="K2" s="136" t="s">
        <v>26</v>
      </c>
      <c r="L2" s="137"/>
      <c r="M2" s="137"/>
      <c r="N2" s="137"/>
      <c r="O2" s="137"/>
      <c r="P2" s="137"/>
      <c r="Q2" s="138"/>
      <c r="R2" s="133" t="s">
        <v>27</v>
      </c>
      <c r="S2" s="134"/>
      <c r="T2" s="134"/>
      <c r="U2" s="134"/>
      <c r="V2" s="134"/>
      <c r="W2" s="134"/>
      <c r="X2" s="135"/>
      <c r="Y2" s="144" t="s">
        <v>3</v>
      </c>
      <c r="Z2" s="141" t="s">
        <v>41</v>
      </c>
      <c r="AA2" s="141" t="s">
        <v>40</v>
      </c>
    </row>
    <row r="3" spans="1:27" s="11" customFormat="1" ht="78.75" customHeight="1" x14ac:dyDescent="0.35">
      <c r="A3" s="131"/>
      <c r="B3" s="132"/>
      <c r="C3" s="132"/>
      <c r="D3" s="90" t="s">
        <v>4</v>
      </c>
      <c r="E3" s="90" t="s">
        <v>5</v>
      </c>
      <c r="F3" s="90" t="s">
        <v>6</v>
      </c>
      <c r="G3" s="90" t="s">
        <v>7</v>
      </c>
      <c r="H3" s="90" t="s">
        <v>8</v>
      </c>
      <c r="I3" s="90" t="s">
        <v>9</v>
      </c>
      <c r="J3" s="90" t="s">
        <v>15</v>
      </c>
      <c r="K3" s="91" t="s">
        <v>11</v>
      </c>
      <c r="L3" s="91" t="s">
        <v>12</v>
      </c>
      <c r="M3" s="90" t="s">
        <v>13</v>
      </c>
      <c r="N3" s="90" t="s">
        <v>14</v>
      </c>
      <c r="O3" s="90" t="s">
        <v>10</v>
      </c>
      <c r="P3" s="90" t="s">
        <v>16</v>
      </c>
      <c r="Q3" s="90" t="s">
        <v>17</v>
      </c>
      <c r="R3" s="90" t="s">
        <v>18</v>
      </c>
      <c r="S3" s="90" t="s">
        <v>19</v>
      </c>
      <c r="T3" s="90" t="s">
        <v>20</v>
      </c>
      <c r="U3" s="90" t="s">
        <v>21</v>
      </c>
      <c r="V3" s="90" t="s">
        <v>22</v>
      </c>
      <c r="W3" s="90" t="s">
        <v>23</v>
      </c>
      <c r="X3" s="90" t="s">
        <v>24</v>
      </c>
      <c r="Y3" s="145"/>
      <c r="Z3" s="142"/>
      <c r="AA3" s="142"/>
    </row>
    <row r="4" spans="1:27" ht="25.95" customHeight="1" x14ac:dyDescent="0.3">
      <c r="A4" s="147" t="s">
        <v>126</v>
      </c>
      <c r="B4" s="147"/>
      <c r="C4" s="147"/>
      <c r="D4" s="36">
        <v>0.04</v>
      </c>
      <c r="E4" s="36">
        <v>0.04</v>
      </c>
      <c r="F4" s="36">
        <v>0.04</v>
      </c>
      <c r="G4" s="36">
        <v>0.06</v>
      </c>
      <c r="H4" s="36">
        <v>0.06</v>
      </c>
      <c r="I4" s="36">
        <v>0.06</v>
      </c>
      <c r="J4" s="36">
        <v>0.06</v>
      </c>
      <c r="K4" s="37">
        <v>0.06</v>
      </c>
      <c r="L4" s="37">
        <v>0.06</v>
      </c>
      <c r="M4" s="37">
        <v>0.04</v>
      </c>
      <c r="N4" s="37">
        <v>0.06</v>
      </c>
      <c r="O4" s="37">
        <v>0.04</v>
      </c>
      <c r="P4" s="37">
        <v>0.04</v>
      </c>
      <c r="Q4" s="37">
        <v>0.04</v>
      </c>
      <c r="R4" s="36">
        <v>0.04</v>
      </c>
      <c r="S4" s="36">
        <v>0.04</v>
      </c>
      <c r="T4" s="36">
        <v>0.04</v>
      </c>
      <c r="U4" s="36">
        <v>0.04</v>
      </c>
      <c r="V4" s="36">
        <v>0.04</v>
      </c>
      <c r="W4" s="36">
        <v>0.06</v>
      </c>
      <c r="X4" s="36">
        <v>0.04</v>
      </c>
      <c r="Y4" s="146"/>
      <c r="Z4" s="143"/>
      <c r="AA4" s="143"/>
    </row>
    <row r="5" spans="1:27" s="49" customFormat="1" ht="18" x14ac:dyDescent="0.35">
      <c r="A5" s="82">
        <v>1</v>
      </c>
      <c r="B5" s="72">
        <v>100108</v>
      </c>
      <c r="C5" s="72" t="s">
        <v>162</v>
      </c>
      <c r="D5" s="83">
        <v>0.04</v>
      </c>
      <c r="E5" s="83">
        <v>0.04</v>
      </c>
      <c r="F5" s="83">
        <v>0.04</v>
      </c>
      <c r="G5" s="83">
        <v>0.06</v>
      </c>
      <c r="H5" s="83">
        <v>0.06</v>
      </c>
      <c r="I5" s="83">
        <v>0.06</v>
      </c>
      <c r="J5" s="83">
        <v>0.06</v>
      </c>
      <c r="K5" s="84">
        <v>0.06</v>
      </c>
      <c r="L5" s="84">
        <v>0.06</v>
      </c>
      <c r="M5" s="83">
        <v>0.04</v>
      </c>
      <c r="N5" s="83">
        <v>0.06</v>
      </c>
      <c r="O5" s="83">
        <v>0.04</v>
      </c>
      <c r="P5" s="83">
        <v>0.04</v>
      </c>
      <c r="Q5" s="83">
        <v>0.04</v>
      </c>
      <c r="R5" s="83">
        <v>0.04</v>
      </c>
      <c r="S5" s="83">
        <v>0.04</v>
      </c>
      <c r="T5" s="83">
        <v>0.04</v>
      </c>
      <c r="U5" s="83">
        <v>0.04</v>
      </c>
      <c r="V5" s="83">
        <v>0.04</v>
      </c>
      <c r="W5" s="84">
        <v>0.06</v>
      </c>
      <c r="X5" s="83">
        <v>0.04</v>
      </c>
      <c r="Y5" s="85">
        <f>SUM(D5:X5)</f>
        <v>1.0000000000000004</v>
      </c>
      <c r="Z5" s="86"/>
      <c r="AA5" s="87"/>
    </row>
    <row r="6" spans="1:27" s="49" customFormat="1" ht="18" x14ac:dyDescent="0.35">
      <c r="A6" s="82">
        <v>2</v>
      </c>
      <c r="B6" s="72">
        <v>100109</v>
      </c>
      <c r="C6" s="72" t="s">
        <v>181</v>
      </c>
      <c r="D6" s="83">
        <v>0.04</v>
      </c>
      <c r="E6" s="83">
        <v>0.04</v>
      </c>
      <c r="F6" s="83">
        <v>0.04</v>
      </c>
      <c r="G6" s="83">
        <v>0.06</v>
      </c>
      <c r="H6" s="83">
        <v>0.06</v>
      </c>
      <c r="I6" s="83">
        <v>0.06</v>
      </c>
      <c r="J6" s="83">
        <v>0.06</v>
      </c>
      <c r="K6" s="84">
        <v>0.06</v>
      </c>
      <c r="L6" s="84">
        <v>0.06</v>
      </c>
      <c r="M6" s="83">
        <v>0.04</v>
      </c>
      <c r="N6" s="83">
        <v>0.06</v>
      </c>
      <c r="O6" s="83">
        <v>0.04</v>
      </c>
      <c r="P6" s="83">
        <v>0.04</v>
      </c>
      <c r="Q6" s="83">
        <v>0.04</v>
      </c>
      <c r="R6" s="83">
        <v>0.04</v>
      </c>
      <c r="S6" s="83">
        <v>0.04</v>
      </c>
      <c r="T6" s="83">
        <v>0.04</v>
      </c>
      <c r="U6" s="83">
        <v>0.04</v>
      </c>
      <c r="V6" s="83">
        <v>0.04</v>
      </c>
      <c r="W6" s="84">
        <v>0.06</v>
      </c>
      <c r="X6" s="83">
        <v>0.04</v>
      </c>
      <c r="Y6" s="85">
        <f t="shared" ref="Y6:Y26" si="0">SUM(D6:X6)</f>
        <v>1.0000000000000004</v>
      </c>
      <c r="Z6" s="86"/>
      <c r="AA6" s="87"/>
    </row>
    <row r="7" spans="1:27" s="49" customFormat="1" ht="18" x14ac:dyDescent="0.35">
      <c r="A7" s="82">
        <v>3</v>
      </c>
      <c r="B7" s="72">
        <v>100110</v>
      </c>
      <c r="C7" s="72" t="s">
        <v>168</v>
      </c>
      <c r="D7" s="83">
        <v>0.04</v>
      </c>
      <c r="E7" s="83">
        <v>0.04</v>
      </c>
      <c r="F7" s="83">
        <v>0.04</v>
      </c>
      <c r="G7" s="83">
        <v>0.06</v>
      </c>
      <c r="H7" s="83">
        <v>0.06</v>
      </c>
      <c r="I7" s="83">
        <v>0.06</v>
      </c>
      <c r="J7" s="83">
        <v>0.06</v>
      </c>
      <c r="K7" s="84">
        <v>0.06</v>
      </c>
      <c r="L7" s="84">
        <v>0.06</v>
      </c>
      <c r="M7" s="83">
        <v>0.04</v>
      </c>
      <c r="N7" s="83">
        <v>0.06</v>
      </c>
      <c r="O7" s="83">
        <v>0.04</v>
      </c>
      <c r="P7" s="83">
        <v>0.04</v>
      </c>
      <c r="Q7" s="83">
        <v>0.04</v>
      </c>
      <c r="R7" s="83">
        <v>0.04</v>
      </c>
      <c r="S7" s="83">
        <v>0.04</v>
      </c>
      <c r="T7" s="83">
        <v>0.04</v>
      </c>
      <c r="U7" s="83">
        <v>0.04</v>
      </c>
      <c r="V7" s="83">
        <v>0.04</v>
      </c>
      <c r="W7" s="84">
        <v>0.06</v>
      </c>
      <c r="X7" s="83">
        <v>0.04</v>
      </c>
      <c r="Y7" s="85">
        <f t="shared" si="0"/>
        <v>1.0000000000000004</v>
      </c>
      <c r="Z7" s="86"/>
      <c r="AA7" s="87"/>
    </row>
    <row r="8" spans="1:27" s="49" customFormat="1" ht="18" x14ac:dyDescent="0.35">
      <c r="A8" s="82">
        <v>4</v>
      </c>
      <c r="B8" s="72">
        <v>100111</v>
      </c>
      <c r="C8" s="72" t="s">
        <v>169</v>
      </c>
      <c r="D8" s="83">
        <v>0.04</v>
      </c>
      <c r="E8" s="83">
        <v>0.04</v>
      </c>
      <c r="F8" s="83">
        <v>0.04</v>
      </c>
      <c r="G8" s="83">
        <v>0.06</v>
      </c>
      <c r="H8" s="83">
        <v>0.06</v>
      </c>
      <c r="I8" s="83">
        <v>0.06</v>
      </c>
      <c r="J8" s="83">
        <v>0.06</v>
      </c>
      <c r="K8" s="84">
        <v>0.06</v>
      </c>
      <c r="L8" s="84">
        <v>0.06</v>
      </c>
      <c r="M8" s="83">
        <v>0.04</v>
      </c>
      <c r="N8" s="83">
        <v>0.06</v>
      </c>
      <c r="O8" s="83">
        <v>0.04</v>
      </c>
      <c r="P8" s="83">
        <v>0.04</v>
      </c>
      <c r="Q8" s="83">
        <v>0.04</v>
      </c>
      <c r="R8" s="83">
        <v>0.04</v>
      </c>
      <c r="S8" s="83">
        <v>0.04</v>
      </c>
      <c r="T8" s="83">
        <v>0.04</v>
      </c>
      <c r="U8" s="83">
        <v>0.04</v>
      </c>
      <c r="V8" s="83">
        <v>0.04</v>
      </c>
      <c r="W8" s="84">
        <v>0.06</v>
      </c>
      <c r="X8" s="83">
        <v>0.04</v>
      </c>
      <c r="Y8" s="85">
        <f t="shared" si="0"/>
        <v>1.0000000000000004</v>
      </c>
      <c r="Z8" s="86"/>
      <c r="AA8" s="87"/>
    </row>
    <row r="9" spans="1:27" s="49" customFormat="1" ht="18" x14ac:dyDescent="0.35">
      <c r="A9" s="82">
        <v>5</v>
      </c>
      <c r="B9" s="72">
        <v>100112</v>
      </c>
      <c r="C9" s="72" t="s">
        <v>163</v>
      </c>
      <c r="D9" s="83">
        <v>0.04</v>
      </c>
      <c r="E9" s="83">
        <v>0.04</v>
      </c>
      <c r="F9" s="83">
        <v>0.04</v>
      </c>
      <c r="G9" s="83">
        <v>0.06</v>
      </c>
      <c r="H9" s="83">
        <v>0.06</v>
      </c>
      <c r="I9" s="83">
        <v>0.06</v>
      </c>
      <c r="J9" s="83">
        <v>0.06</v>
      </c>
      <c r="K9" s="84">
        <v>0.06</v>
      </c>
      <c r="L9" s="84">
        <v>0.06</v>
      </c>
      <c r="M9" s="83">
        <v>0.04</v>
      </c>
      <c r="N9" s="83">
        <v>0.06</v>
      </c>
      <c r="O9" s="83">
        <v>0.04</v>
      </c>
      <c r="P9" s="83">
        <v>0.04</v>
      </c>
      <c r="Q9" s="83">
        <v>0.04</v>
      </c>
      <c r="R9" s="83">
        <v>0.04</v>
      </c>
      <c r="S9" s="83">
        <v>0.04</v>
      </c>
      <c r="T9" s="83">
        <v>0.04</v>
      </c>
      <c r="U9" s="83">
        <v>0.04</v>
      </c>
      <c r="V9" s="83">
        <v>0.04</v>
      </c>
      <c r="W9" s="84">
        <v>0.06</v>
      </c>
      <c r="X9" s="83">
        <v>0.04</v>
      </c>
      <c r="Y9" s="85">
        <f t="shared" si="0"/>
        <v>1.0000000000000004</v>
      </c>
      <c r="Z9" s="86"/>
      <c r="AA9" s="87"/>
    </row>
    <row r="10" spans="1:27" s="49" customFormat="1" ht="18" x14ac:dyDescent="0.35">
      <c r="A10" s="82">
        <v>6</v>
      </c>
      <c r="B10" s="72">
        <v>100113</v>
      </c>
      <c r="C10" s="72" t="s">
        <v>164</v>
      </c>
      <c r="D10" s="83">
        <v>0.04</v>
      </c>
      <c r="E10" s="83">
        <v>0.04</v>
      </c>
      <c r="F10" s="83">
        <v>0.04</v>
      </c>
      <c r="G10" s="83">
        <v>0.06</v>
      </c>
      <c r="H10" s="83">
        <v>0.06</v>
      </c>
      <c r="I10" s="83">
        <v>0.06</v>
      </c>
      <c r="J10" s="83">
        <v>0.06</v>
      </c>
      <c r="K10" s="84">
        <v>0.06</v>
      </c>
      <c r="L10" s="84">
        <v>0.06</v>
      </c>
      <c r="M10" s="83">
        <v>0.04</v>
      </c>
      <c r="N10" s="83">
        <v>0.06</v>
      </c>
      <c r="O10" s="83">
        <v>0.04</v>
      </c>
      <c r="P10" s="83">
        <v>0.04</v>
      </c>
      <c r="Q10" s="83">
        <v>0.04</v>
      </c>
      <c r="R10" s="83">
        <v>0.04</v>
      </c>
      <c r="S10" s="83">
        <v>0.04</v>
      </c>
      <c r="T10" s="83">
        <v>0.04</v>
      </c>
      <c r="U10" s="83">
        <v>0.04</v>
      </c>
      <c r="V10" s="83">
        <v>0.04</v>
      </c>
      <c r="W10" s="84">
        <v>0.06</v>
      </c>
      <c r="X10" s="83">
        <v>0.04</v>
      </c>
      <c r="Y10" s="85">
        <f t="shared" si="0"/>
        <v>1.0000000000000004</v>
      </c>
      <c r="Z10" s="86"/>
      <c r="AA10" s="87"/>
    </row>
    <row r="11" spans="1:27" s="49" customFormat="1" ht="18" x14ac:dyDescent="0.35">
      <c r="A11" s="82">
        <v>7</v>
      </c>
      <c r="B11" s="72">
        <v>100114</v>
      </c>
      <c r="C11" s="72" t="s">
        <v>154</v>
      </c>
      <c r="D11" s="83">
        <v>0.04</v>
      </c>
      <c r="E11" s="83">
        <v>0.04</v>
      </c>
      <c r="F11" s="83">
        <v>0.04</v>
      </c>
      <c r="G11" s="83">
        <v>0.06</v>
      </c>
      <c r="H11" s="83">
        <v>0.06</v>
      </c>
      <c r="I11" s="83">
        <v>0.06</v>
      </c>
      <c r="J11" s="83">
        <v>0.06</v>
      </c>
      <c r="K11" s="84">
        <v>0.06</v>
      </c>
      <c r="L11" s="84">
        <v>0.06</v>
      </c>
      <c r="M11" s="83">
        <v>0.04</v>
      </c>
      <c r="N11" s="83">
        <v>0.06</v>
      </c>
      <c r="O11" s="83">
        <v>0.04</v>
      </c>
      <c r="P11" s="83">
        <v>0.04</v>
      </c>
      <c r="Q11" s="83">
        <v>0.04</v>
      </c>
      <c r="R11" s="83">
        <v>0.04</v>
      </c>
      <c r="S11" s="83">
        <v>0.04</v>
      </c>
      <c r="T11" s="83">
        <v>0.04</v>
      </c>
      <c r="U11" s="83">
        <v>0.04</v>
      </c>
      <c r="V11" s="83">
        <v>0.04</v>
      </c>
      <c r="W11" s="84">
        <v>0.06</v>
      </c>
      <c r="X11" s="83">
        <v>0.04</v>
      </c>
      <c r="Y11" s="85">
        <f t="shared" si="0"/>
        <v>1.0000000000000004</v>
      </c>
      <c r="Z11" s="86"/>
      <c r="AA11" s="87"/>
    </row>
    <row r="12" spans="1:27" s="49" customFormat="1" ht="18" x14ac:dyDescent="0.35">
      <c r="A12" s="82">
        <v>8</v>
      </c>
      <c r="B12" s="72">
        <v>100115</v>
      </c>
      <c r="C12" s="72" t="s">
        <v>155</v>
      </c>
      <c r="D12" s="83">
        <v>0.04</v>
      </c>
      <c r="E12" s="83">
        <v>0.04</v>
      </c>
      <c r="F12" s="83">
        <v>0.04</v>
      </c>
      <c r="G12" s="83">
        <v>0.06</v>
      </c>
      <c r="H12" s="83">
        <v>0.06</v>
      </c>
      <c r="I12" s="83">
        <v>0.06</v>
      </c>
      <c r="J12" s="83">
        <v>0.06</v>
      </c>
      <c r="K12" s="84">
        <v>0.06</v>
      </c>
      <c r="L12" s="84">
        <v>0.06</v>
      </c>
      <c r="M12" s="83">
        <v>0.04</v>
      </c>
      <c r="N12" s="83">
        <v>0.06</v>
      </c>
      <c r="O12" s="83">
        <v>0.04</v>
      </c>
      <c r="P12" s="83">
        <v>0.04</v>
      </c>
      <c r="Q12" s="83">
        <v>0.04</v>
      </c>
      <c r="R12" s="83">
        <v>0.04</v>
      </c>
      <c r="S12" s="83">
        <v>0.04</v>
      </c>
      <c r="T12" s="83">
        <v>0.04</v>
      </c>
      <c r="U12" s="83">
        <v>0.04</v>
      </c>
      <c r="V12" s="83">
        <v>0.04</v>
      </c>
      <c r="W12" s="84">
        <v>0.06</v>
      </c>
      <c r="X12" s="83">
        <v>0.04</v>
      </c>
      <c r="Y12" s="85">
        <f t="shared" si="0"/>
        <v>1.0000000000000004</v>
      </c>
      <c r="Z12" s="86"/>
      <c r="AA12" s="87"/>
    </row>
    <row r="13" spans="1:27" s="49" customFormat="1" ht="18" x14ac:dyDescent="0.35">
      <c r="A13" s="82">
        <v>9</v>
      </c>
      <c r="B13" s="72">
        <v>100117</v>
      </c>
      <c r="C13" s="72" t="s">
        <v>170</v>
      </c>
      <c r="D13" s="83">
        <v>0.04</v>
      </c>
      <c r="E13" s="83">
        <v>0.04</v>
      </c>
      <c r="F13" s="83">
        <v>0.04</v>
      </c>
      <c r="G13" s="83">
        <v>0.06</v>
      </c>
      <c r="H13" s="83">
        <v>0.06</v>
      </c>
      <c r="I13" s="83">
        <v>0.06</v>
      </c>
      <c r="J13" s="83">
        <v>0.06</v>
      </c>
      <c r="K13" s="84">
        <v>0.06</v>
      </c>
      <c r="L13" s="84">
        <v>0.06</v>
      </c>
      <c r="M13" s="83">
        <v>0.04</v>
      </c>
      <c r="N13" s="83">
        <v>0.06</v>
      </c>
      <c r="O13" s="83">
        <v>0.04</v>
      </c>
      <c r="P13" s="83">
        <v>0.04</v>
      </c>
      <c r="Q13" s="83">
        <v>0.04</v>
      </c>
      <c r="R13" s="83">
        <v>0.04</v>
      </c>
      <c r="S13" s="83">
        <v>0.04</v>
      </c>
      <c r="T13" s="83">
        <v>0.04</v>
      </c>
      <c r="U13" s="83">
        <v>0.04</v>
      </c>
      <c r="V13" s="83">
        <v>0.04</v>
      </c>
      <c r="W13" s="84">
        <v>0.06</v>
      </c>
      <c r="X13" s="83">
        <v>0.04</v>
      </c>
      <c r="Y13" s="85">
        <f t="shared" si="0"/>
        <v>1.0000000000000004</v>
      </c>
      <c r="Z13" s="86"/>
      <c r="AA13" s="87"/>
    </row>
    <row r="14" spans="1:27" s="49" customFormat="1" ht="18" x14ac:dyDescent="0.35">
      <c r="A14" s="82">
        <v>10</v>
      </c>
      <c r="B14" s="72">
        <v>100119</v>
      </c>
      <c r="C14" s="72" t="s">
        <v>160</v>
      </c>
      <c r="D14" s="83">
        <v>0.04</v>
      </c>
      <c r="E14" s="83">
        <v>0.04</v>
      </c>
      <c r="F14" s="83">
        <v>0.04</v>
      </c>
      <c r="G14" s="83">
        <v>0.06</v>
      </c>
      <c r="H14" s="83">
        <v>0.06</v>
      </c>
      <c r="I14" s="83">
        <v>0.06</v>
      </c>
      <c r="J14" s="83">
        <v>0.06</v>
      </c>
      <c r="K14" s="84">
        <v>0.06</v>
      </c>
      <c r="L14" s="84">
        <v>0.06</v>
      </c>
      <c r="M14" s="83">
        <v>0.04</v>
      </c>
      <c r="N14" s="83">
        <v>0.06</v>
      </c>
      <c r="O14" s="83">
        <v>0.04</v>
      </c>
      <c r="P14" s="83">
        <v>0.04</v>
      </c>
      <c r="Q14" s="83">
        <v>0.04</v>
      </c>
      <c r="R14" s="83">
        <v>0.04</v>
      </c>
      <c r="S14" s="83">
        <v>0.04</v>
      </c>
      <c r="T14" s="83">
        <v>0.04</v>
      </c>
      <c r="U14" s="83">
        <v>0.04</v>
      </c>
      <c r="V14" s="83">
        <v>0.04</v>
      </c>
      <c r="W14" s="84">
        <v>0.06</v>
      </c>
      <c r="X14" s="83">
        <v>0.04</v>
      </c>
      <c r="Y14" s="85">
        <f t="shared" si="0"/>
        <v>1.0000000000000004</v>
      </c>
      <c r="Z14" s="86"/>
      <c r="AA14" s="87"/>
    </row>
    <row r="15" spans="1:27" s="49" customFormat="1" ht="18" x14ac:dyDescent="0.35">
      <c r="A15" s="82">
        <v>11</v>
      </c>
      <c r="B15" s="72">
        <v>100120</v>
      </c>
      <c r="C15" s="72" t="s">
        <v>156</v>
      </c>
      <c r="D15" s="83">
        <v>0.04</v>
      </c>
      <c r="E15" s="83">
        <v>0.04</v>
      </c>
      <c r="F15" s="83">
        <v>0.04</v>
      </c>
      <c r="G15" s="83">
        <v>0.06</v>
      </c>
      <c r="H15" s="83">
        <v>0.06</v>
      </c>
      <c r="I15" s="83">
        <v>0.06</v>
      </c>
      <c r="J15" s="83">
        <v>0.06</v>
      </c>
      <c r="K15" s="84">
        <v>0.06</v>
      </c>
      <c r="L15" s="84">
        <v>0.06</v>
      </c>
      <c r="M15" s="83">
        <v>0.04</v>
      </c>
      <c r="N15" s="83">
        <v>0.06</v>
      </c>
      <c r="O15" s="83">
        <v>0.04</v>
      </c>
      <c r="P15" s="83">
        <v>0.04</v>
      </c>
      <c r="Q15" s="83">
        <v>0.04</v>
      </c>
      <c r="R15" s="83">
        <v>0.04</v>
      </c>
      <c r="S15" s="83">
        <v>0.04</v>
      </c>
      <c r="T15" s="83">
        <v>0.04</v>
      </c>
      <c r="U15" s="83">
        <v>0.04</v>
      </c>
      <c r="V15" s="83">
        <v>0.04</v>
      </c>
      <c r="W15" s="84">
        <v>0.06</v>
      </c>
      <c r="X15" s="83">
        <v>0.04</v>
      </c>
      <c r="Y15" s="85">
        <f t="shared" si="0"/>
        <v>1.0000000000000004</v>
      </c>
      <c r="Z15" s="86"/>
      <c r="AA15" s="87"/>
    </row>
    <row r="16" spans="1:27" s="49" customFormat="1" ht="18" x14ac:dyDescent="0.35">
      <c r="A16" s="82">
        <v>12</v>
      </c>
      <c r="B16" s="72">
        <v>100121</v>
      </c>
      <c r="C16" s="72" t="s">
        <v>157</v>
      </c>
      <c r="D16" s="83">
        <v>0.04</v>
      </c>
      <c r="E16" s="83">
        <v>0.04</v>
      </c>
      <c r="F16" s="83">
        <v>0.04</v>
      </c>
      <c r="G16" s="83">
        <v>0.06</v>
      </c>
      <c r="H16" s="83">
        <v>0.06</v>
      </c>
      <c r="I16" s="83">
        <v>0.06</v>
      </c>
      <c r="J16" s="83">
        <v>0.06</v>
      </c>
      <c r="K16" s="84">
        <v>0.06</v>
      </c>
      <c r="L16" s="84">
        <v>0.06</v>
      </c>
      <c r="M16" s="83">
        <v>0.04</v>
      </c>
      <c r="N16" s="83">
        <v>0.06</v>
      </c>
      <c r="O16" s="83">
        <v>0.04</v>
      </c>
      <c r="P16" s="83">
        <v>0.04</v>
      </c>
      <c r="Q16" s="83">
        <v>0.04</v>
      </c>
      <c r="R16" s="83">
        <v>0.04</v>
      </c>
      <c r="S16" s="83">
        <v>0.04</v>
      </c>
      <c r="T16" s="83">
        <v>0.04</v>
      </c>
      <c r="U16" s="83">
        <v>0.04</v>
      </c>
      <c r="V16" s="83">
        <v>0.04</v>
      </c>
      <c r="W16" s="84">
        <v>0.06</v>
      </c>
      <c r="X16" s="83">
        <v>0.04</v>
      </c>
      <c r="Y16" s="85">
        <f t="shared" si="0"/>
        <v>1.0000000000000004</v>
      </c>
      <c r="Z16" s="86"/>
      <c r="AA16" s="87"/>
    </row>
    <row r="17" spans="1:27" s="49" customFormat="1" ht="18" x14ac:dyDescent="0.35">
      <c r="A17" s="82">
        <v>13</v>
      </c>
      <c r="B17" s="72">
        <v>100122</v>
      </c>
      <c r="C17" s="72" t="s">
        <v>158</v>
      </c>
      <c r="D17" s="83">
        <v>0.04</v>
      </c>
      <c r="E17" s="83">
        <v>0.04</v>
      </c>
      <c r="F17" s="83">
        <v>0.04</v>
      </c>
      <c r="G17" s="83">
        <v>0.06</v>
      </c>
      <c r="H17" s="83">
        <v>0.06</v>
      </c>
      <c r="I17" s="83">
        <v>0.06</v>
      </c>
      <c r="J17" s="83">
        <v>0.06</v>
      </c>
      <c r="K17" s="84">
        <v>0.06</v>
      </c>
      <c r="L17" s="84">
        <v>0.06</v>
      </c>
      <c r="M17" s="83">
        <v>0.04</v>
      </c>
      <c r="N17" s="83">
        <v>0.06</v>
      </c>
      <c r="O17" s="83">
        <v>0.04</v>
      </c>
      <c r="P17" s="83">
        <v>0.04</v>
      </c>
      <c r="Q17" s="83">
        <v>0.04</v>
      </c>
      <c r="R17" s="83">
        <v>0.04</v>
      </c>
      <c r="S17" s="83">
        <v>0.04</v>
      </c>
      <c r="T17" s="83">
        <v>0.04</v>
      </c>
      <c r="U17" s="83">
        <v>0.04</v>
      </c>
      <c r="V17" s="83">
        <v>0.04</v>
      </c>
      <c r="W17" s="84">
        <v>0.06</v>
      </c>
      <c r="X17" s="83">
        <v>0.04</v>
      </c>
      <c r="Y17" s="85">
        <f t="shared" si="0"/>
        <v>1.0000000000000004</v>
      </c>
      <c r="Z17" s="86"/>
      <c r="AA17" s="87"/>
    </row>
    <row r="18" spans="1:27" s="49" customFormat="1" ht="18" x14ac:dyDescent="0.35">
      <c r="A18" s="82">
        <v>14</v>
      </c>
      <c r="B18" s="72">
        <v>100123</v>
      </c>
      <c r="C18" s="72" t="s">
        <v>159</v>
      </c>
      <c r="D18" s="83">
        <v>0.04</v>
      </c>
      <c r="E18" s="83">
        <v>0.04</v>
      </c>
      <c r="F18" s="83">
        <v>0.04</v>
      </c>
      <c r="G18" s="83">
        <v>0.06</v>
      </c>
      <c r="H18" s="83">
        <v>0.06</v>
      </c>
      <c r="I18" s="83">
        <v>0.06</v>
      </c>
      <c r="J18" s="83">
        <v>0.06</v>
      </c>
      <c r="K18" s="84">
        <v>0.06</v>
      </c>
      <c r="L18" s="84">
        <v>0.06</v>
      </c>
      <c r="M18" s="83">
        <v>0.04</v>
      </c>
      <c r="N18" s="83">
        <v>0.06</v>
      </c>
      <c r="O18" s="83">
        <v>0.04</v>
      </c>
      <c r="P18" s="83">
        <v>0.04</v>
      </c>
      <c r="Q18" s="83">
        <v>0.04</v>
      </c>
      <c r="R18" s="83">
        <v>0.04</v>
      </c>
      <c r="S18" s="83">
        <v>0.04</v>
      </c>
      <c r="T18" s="83">
        <v>0.04</v>
      </c>
      <c r="U18" s="83">
        <v>0.04</v>
      </c>
      <c r="V18" s="83">
        <v>0.04</v>
      </c>
      <c r="W18" s="84">
        <v>0.06</v>
      </c>
      <c r="X18" s="83">
        <v>0.04</v>
      </c>
      <c r="Y18" s="85">
        <f t="shared" si="0"/>
        <v>1.0000000000000004</v>
      </c>
      <c r="Z18" s="86"/>
      <c r="AA18" s="87"/>
    </row>
    <row r="19" spans="1:27" s="49" customFormat="1" ht="18" x14ac:dyDescent="0.35">
      <c r="A19" s="82">
        <v>15</v>
      </c>
      <c r="B19" s="72">
        <v>100124</v>
      </c>
      <c r="C19" s="72" t="s">
        <v>161</v>
      </c>
      <c r="D19" s="83">
        <v>0.04</v>
      </c>
      <c r="E19" s="83">
        <v>0.04</v>
      </c>
      <c r="F19" s="83">
        <v>0.04</v>
      </c>
      <c r="G19" s="83">
        <v>0.06</v>
      </c>
      <c r="H19" s="83">
        <v>0.06</v>
      </c>
      <c r="I19" s="83">
        <v>0.06</v>
      </c>
      <c r="J19" s="83">
        <v>0.06</v>
      </c>
      <c r="K19" s="84">
        <v>0.06</v>
      </c>
      <c r="L19" s="84">
        <v>0.06</v>
      </c>
      <c r="M19" s="83">
        <v>0.04</v>
      </c>
      <c r="N19" s="83">
        <v>0.06</v>
      </c>
      <c r="O19" s="83">
        <v>0.04</v>
      </c>
      <c r="P19" s="83">
        <v>0.04</v>
      </c>
      <c r="Q19" s="83">
        <v>0.04</v>
      </c>
      <c r="R19" s="83">
        <v>0.04</v>
      </c>
      <c r="S19" s="83">
        <v>0.04</v>
      </c>
      <c r="T19" s="83">
        <v>0.04</v>
      </c>
      <c r="U19" s="83">
        <v>0.04</v>
      </c>
      <c r="V19" s="83">
        <v>0.04</v>
      </c>
      <c r="W19" s="84">
        <v>0.06</v>
      </c>
      <c r="X19" s="83">
        <v>0.04</v>
      </c>
      <c r="Y19" s="85">
        <f t="shared" si="0"/>
        <v>1.0000000000000004</v>
      </c>
      <c r="Z19" s="86"/>
      <c r="AA19" s="87"/>
    </row>
    <row r="20" spans="1:27" s="49" customFormat="1" ht="18" x14ac:dyDescent="0.35">
      <c r="A20" s="82">
        <v>16</v>
      </c>
      <c r="B20" s="72">
        <v>100125</v>
      </c>
      <c r="C20" s="72" t="s">
        <v>171</v>
      </c>
      <c r="D20" s="83">
        <v>0.04</v>
      </c>
      <c r="E20" s="83">
        <v>0.04</v>
      </c>
      <c r="F20" s="83">
        <v>0.04</v>
      </c>
      <c r="G20" s="83">
        <v>0.06</v>
      </c>
      <c r="H20" s="83">
        <v>0.06</v>
      </c>
      <c r="I20" s="83">
        <v>0.06</v>
      </c>
      <c r="J20" s="83">
        <v>0.06</v>
      </c>
      <c r="K20" s="84">
        <v>0.06</v>
      </c>
      <c r="L20" s="84">
        <v>0.06</v>
      </c>
      <c r="M20" s="83">
        <v>0.04</v>
      </c>
      <c r="N20" s="83">
        <v>0.06</v>
      </c>
      <c r="O20" s="83">
        <v>0.04</v>
      </c>
      <c r="P20" s="83">
        <v>0.04</v>
      </c>
      <c r="Q20" s="83">
        <v>0.04</v>
      </c>
      <c r="R20" s="83">
        <v>0.04</v>
      </c>
      <c r="S20" s="83">
        <v>0.04</v>
      </c>
      <c r="T20" s="83">
        <v>0.04</v>
      </c>
      <c r="U20" s="83">
        <v>0.04</v>
      </c>
      <c r="V20" s="83">
        <v>0.04</v>
      </c>
      <c r="W20" s="84">
        <v>0.06</v>
      </c>
      <c r="X20" s="83">
        <v>0.04</v>
      </c>
      <c r="Y20" s="85">
        <f t="shared" si="0"/>
        <v>1.0000000000000004</v>
      </c>
      <c r="Z20" s="86"/>
      <c r="AA20" s="87"/>
    </row>
    <row r="21" spans="1:27" s="49" customFormat="1" ht="18" x14ac:dyDescent="0.35">
      <c r="A21" s="82">
        <v>17</v>
      </c>
      <c r="B21" s="72">
        <v>100154</v>
      </c>
      <c r="C21" s="72" t="s">
        <v>172</v>
      </c>
      <c r="D21" s="83">
        <v>0.04</v>
      </c>
      <c r="E21" s="83">
        <v>0.04</v>
      </c>
      <c r="F21" s="83">
        <v>0.04</v>
      </c>
      <c r="G21" s="83">
        <v>0.06</v>
      </c>
      <c r="H21" s="83">
        <v>0.06</v>
      </c>
      <c r="I21" s="83">
        <v>0.06</v>
      </c>
      <c r="J21" s="83">
        <v>0.06</v>
      </c>
      <c r="K21" s="84">
        <v>0.06</v>
      </c>
      <c r="L21" s="84">
        <v>0.06</v>
      </c>
      <c r="M21" s="83">
        <v>0.04</v>
      </c>
      <c r="N21" s="83">
        <v>0.06</v>
      </c>
      <c r="O21" s="83">
        <v>0.04</v>
      </c>
      <c r="P21" s="83">
        <v>0.04</v>
      </c>
      <c r="Q21" s="83">
        <v>0.04</v>
      </c>
      <c r="R21" s="83">
        <v>0.04</v>
      </c>
      <c r="S21" s="83">
        <v>0.04</v>
      </c>
      <c r="T21" s="83">
        <v>0.04</v>
      </c>
      <c r="U21" s="83">
        <v>0.04</v>
      </c>
      <c r="V21" s="83">
        <v>0.04</v>
      </c>
      <c r="W21" s="84">
        <v>0.06</v>
      </c>
      <c r="X21" s="83">
        <v>0.04</v>
      </c>
      <c r="Y21" s="85">
        <f t="shared" si="0"/>
        <v>1.0000000000000004</v>
      </c>
      <c r="Z21" s="86"/>
      <c r="AA21" s="87"/>
    </row>
    <row r="22" spans="1:27" s="49" customFormat="1" ht="18" x14ac:dyDescent="0.35">
      <c r="A22" s="82">
        <v>18</v>
      </c>
      <c r="B22" s="72">
        <v>100157</v>
      </c>
      <c r="C22" s="72" t="s">
        <v>173</v>
      </c>
      <c r="D22" s="83">
        <v>0.04</v>
      </c>
      <c r="E22" s="83">
        <v>0.04</v>
      </c>
      <c r="F22" s="83">
        <v>0.04</v>
      </c>
      <c r="G22" s="83">
        <v>0.06</v>
      </c>
      <c r="H22" s="83">
        <v>0.06</v>
      </c>
      <c r="I22" s="83">
        <v>0.06</v>
      </c>
      <c r="J22" s="83">
        <v>0.06</v>
      </c>
      <c r="K22" s="84">
        <v>0.06</v>
      </c>
      <c r="L22" s="84">
        <v>0.06</v>
      </c>
      <c r="M22" s="83">
        <v>0.04</v>
      </c>
      <c r="N22" s="83">
        <v>0.06</v>
      </c>
      <c r="O22" s="83">
        <v>0.04</v>
      </c>
      <c r="P22" s="83">
        <v>0.04</v>
      </c>
      <c r="Q22" s="83">
        <v>0.04</v>
      </c>
      <c r="R22" s="83">
        <v>0.04</v>
      </c>
      <c r="S22" s="83">
        <v>0.04</v>
      </c>
      <c r="T22" s="83">
        <v>0.04</v>
      </c>
      <c r="U22" s="83">
        <v>0.04</v>
      </c>
      <c r="V22" s="83">
        <v>0.04</v>
      </c>
      <c r="W22" s="84">
        <v>0.06</v>
      </c>
      <c r="X22" s="83">
        <v>0.04</v>
      </c>
      <c r="Y22" s="85">
        <f t="shared" si="0"/>
        <v>1.0000000000000004</v>
      </c>
      <c r="Z22" s="86"/>
      <c r="AA22" s="87"/>
    </row>
    <row r="23" spans="1:27" s="49" customFormat="1" ht="18" x14ac:dyDescent="0.35">
      <c r="A23" s="82">
        <v>19</v>
      </c>
      <c r="B23" s="72">
        <v>100169</v>
      </c>
      <c r="C23" s="72" t="s">
        <v>176</v>
      </c>
      <c r="D23" s="83">
        <v>0.04</v>
      </c>
      <c r="E23" s="83">
        <v>0.04</v>
      </c>
      <c r="F23" s="83">
        <v>0.04</v>
      </c>
      <c r="G23" s="83">
        <v>0.06</v>
      </c>
      <c r="H23" s="83">
        <v>0.06</v>
      </c>
      <c r="I23" s="83">
        <v>0.06</v>
      </c>
      <c r="J23" s="83">
        <v>0.06</v>
      </c>
      <c r="K23" s="84">
        <v>0.06</v>
      </c>
      <c r="L23" s="84">
        <v>0.06</v>
      </c>
      <c r="M23" s="83">
        <v>0.04</v>
      </c>
      <c r="N23" s="83">
        <v>0.06</v>
      </c>
      <c r="O23" s="83">
        <v>0.04</v>
      </c>
      <c r="P23" s="83">
        <v>0.04</v>
      </c>
      <c r="Q23" s="83">
        <v>0.04</v>
      </c>
      <c r="R23" s="83">
        <v>0.04</v>
      </c>
      <c r="S23" s="83">
        <v>0.04</v>
      </c>
      <c r="T23" s="83">
        <v>0.04</v>
      </c>
      <c r="U23" s="83">
        <v>0.04</v>
      </c>
      <c r="V23" s="83">
        <v>0.04</v>
      </c>
      <c r="W23" s="84">
        <v>0.06</v>
      </c>
      <c r="X23" s="83">
        <v>0.04</v>
      </c>
      <c r="Y23" s="85">
        <f t="shared" si="0"/>
        <v>1.0000000000000004</v>
      </c>
      <c r="Z23" s="86"/>
      <c r="AA23" s="87"/>
    </row>
    <row r="24" spans="1:27" s="49" customFormat="1" ht="18" x14ac:dyDescent="0.35">
      <c r="A24" s="82">
        <v>20</v>
      </c>
      <c r="B24" s="72">
        <v>100170</v>
      </c>
      <c r="C24" s="72" t="s">
        <v>177</v>
      </c>
      <c r="D24" s="83">
        <v>0.04</v>
      </c>
      <c r="E24" s="83">
        <v>0.04</v>
      </c>
      <c r="F24" s="83">
        <v>0.04</v>
      </c>
      <c r="G24" s="83">
        <v>0.06</v>
      </c>
      <c r="H24" s="83">
        <v>0.06</v>
      </c>
      <c r="I24" s="83">
        <v>0.06</v>
      </c>
      <c r="J24" s="83">
        <v>0.06</v>
      </c>
      <c r="K24" s="84">
        <v>0.06</v>
      </c>
      <c r="L24" s="84">
        <v>0.06</v>
      </c>
      <c r="M24" s="83">
        <v>0.04</v>
      </c>
      <c r="N24" s="83">
        <v>0.06</v>
      </c>
      <c r="O24" s="83">
        <v>0.04</v>
      </c>
      <c r="P24" s="83">
        <v>0.04</v>
      </c>
      <c r="Q24" s="83">
        <v>0.04</v>
      </c>
      <c r="R24" s="83">
        <v>0.04</v>
      </c>
      <c r="S24" s="83">
        <v>0.04</v>
      </c>
      <c r="T24" s="83">
        <v>0.04</v>
      </c>
      <c r="U24" s="83">
        <v>0.04</v>
      </c>
      <c r="V24" s="83">
        <v>0.04</v>
      </c>
      <c r="W24" s="84">
        <v>0.06</v>
      </c>
      <c r="X24" s="83">
        <v>0.04</v>
      </c>
      <c r="Y24" s="85">
        <f t="shared" si="0"/>
        <v>1.0000000000000004</v>
      </c>
      <c r="Z24" s="86"/>
      <c r="AA24" s="87"/>
    </row>
    <row r="25" spans="1:27" s="49" customFormat="1" ht="18" x14ac:dyDescent="0.35">
      <c r="A25" s="82">
        <v>21</v>
      </c>
      <c r="B25" s="72">
        <v>100171</v>
      </c>
      <c r="C25" s="72" t="s">
        <v>174</v>
      </c>
      <c r="D25" s="83">
        <v>0.04</v>
      </c>
      <c r="E25" s="83">
        <v>0.04</v>
      </c>
      <c r="F25" s="83">
        <v>0.04</v>
      </c>
      <c r="G25" s="83">
        <v>0.06</v>
      </c>
      <c r="H25" s="83">
        <v>0.06</v>
      </c>
      <c r="I25" s="83">
        <v>0.06</v>
      </c>
      <c r="J25" s="83">
        <v>0.06</v>
      </c>
      <c r="K25" s="84">
        <v>0.06</v>
      </c>
      <c r="L25" s="84">
        <v>0.06</v>
      </c>
      <c r="M25" s="83">
        <v>0.04</v>
      </c>
      <c r="N25" s="83">
        <v>0.06</v>
      </c>
      <c r="O25" s="83">
        <v>0.04</v>
      </c>
      <c r="P25" s="83">
        <v>0.04</v>
      </c>
      <c r="Q25" s="83">
        <v>0.04</v>
      </c>
      <c r="R25" s="83">
        <v>0.04</v>
      </c>
      <c r="S25" s="83">
        <v>0.04</v>
      </c>
      <c r="T25" s="83">
        <v>0.04</v>
      </c>
      <c r="U25" s="83">
        <v>0.04</v>
      </c>
      <c r="V25" s="83">
        <v>0.04</v>
      </c>
      <c r="W25" s="84">
        <v>0.06</v>
      </c>
      <c r="X25" s="83">
        <v>0.04</v>
      </c>
      <c r="Y25" s="85">
        <f t="shared" si="0"/>
        <v>1.0000000000000004</v>
      </c>
      <c r="Z25" s="86"/>
      <c r="AA25" s="87"/>
    </row>
    <row r="26" spans="1:27" s="49" customFormat="1" ht="18" x14ac:dyDescent="0.35">
      <c r="A26" s="82">
        <v>22</v>
      </c>
      <c r="B26" s="72">
        <v>100172</v>
      </c>
      <c r="C26" s="72" t="s">
        <v>191</v>
      </c>
      <c r="D26" s="83">
        <v>0.04</v>
      </c>
      <c r="E26" s="83">
        <v>0.04</v>
      </c>
      <c r="F26" s="83">
        <v>0.04</v>
      </c>
      <c r="G26" s="83">
        <v>0.06</v>
      </c>
      <c r="H26" s="83">
        <v>0.06</v>
      </c>
      <c r="I26" s="83">
        <v>0.06</v>
      </c>
      <c r="J26" s="83">
        <v>0.06</v>
      </c>
      <c r="K26" s="84">
        <v>0.06</v>
      </c>
      <c r="L26" s="84">
        <v>0.06</v>
      </c>
      <c r="M26" s="83">
        <v>0.04</v>
      </c>
      <c r="N26" s="83">
        <v>0.06</v>
      </c>
      <c r="O26" s="83">
        <v>0.04</v>
      </c>
      <c r="P26" s="83">
        <v>0.04</v>
      </c>
      <c r="Q26" s="83">
        <v>0.04</v>
      </c>
      <c r="R26" s="83">
        <v>0.04</v>
      </c>
      <c r="S26" s="83">
        <v>0.04</v>
      </c>
      <c r="T26" s="83">
        <v>0.04</v>
      </c>
      <c r="U26" s="83">
        <v>0.04</v>
      </c>
      <c r="V26" s="83">
        <v>0.04</v>
      </c>
      <c r="W26" s="84">
        <v>0.06</v>
      </c>
      <c r="X26" s="83">
        <v>0.04</v>
      </c>
      <c r="Y26" s="85">
        <f t="shared" si="0"/>
        <v>1.0000000000000004</v>
      </c>
      <c r="Z26" s="86"/>
      <c r="AA26" s="87"/>
    </row>
    <row r="27" spans="1:27" x14ac:dyDescent="0.3">
      <c r="K27" s="17"/>
    </row>
    <row r="28" spans="1:27" x14ac:dyDescent="0.3">
      <c r="K28" s="17"/>
    </row>
    <row r="29" spans="1:27" x14ac:dyDescent="0.3">
      <c r="K29" s="17"/>
    </row>
    <row r="30" spans="1:27" x14ac:dyDescent="0.3">
      <c r="K30" s="17"/>
    </row>
    <row r="31" spans="1:27" x14ac:dyDescent="0.3">
      <c r="K31" s="17"/>
    </row>
    <row r="32" spans="1:27" x14ac:dyDescent="0.3">
      <c r="K32" s="17"/>
    </row>
    <row r="33" spans="1:27" s="17" customFormat="1" x14ac:dyDescent="0.3">
      <c r="A33" s="10"/>
      <c r="B33" s="19"/>
      <c r="C33" s="10"/>
      <c r="D33" s="10"/>
      <c r="E33" s="10"/>
      <c r="F33" s="10"/>
      <c r="G33" s="10"/>
      <c r="H33" s="10"/>
      <c r="I33" s="10"/>
      <c r="J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2"/>
      <c r="AA33" s="10"/>
    </row>
    <row r="34" spans="1:27" s="17" customFormat="1" x14ac:dyDescent="0.3">
      <c r="A34" s="10"/>
      <c r="B34" s="19"/>
      <c r="C34" s="10"/>
      <c r="D34" s="10"/>
      <c r="E34" s="10"/>
      <c r="F34" s="10"/>
      <c r="G34" s="10"/>
      <c r="H34" s="10"/>
      <c r="I34" s="10"/>
      <c r="J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2"/>
      <c r="AA34" s="10"/>
    </row>
    <row r="35" spans="1:27" s="17" customFormat="1" x14ac:dyDescent="0.3">
      <c r="A35" s="10"/>
      <c r="B35" s="19"/>
      <c r="C35" s="10"/>
      <c r="D35" s="10"/>
      <c r="E35" s="10"/>
      <c r="F35" s="10"/>
      <c r="G35" s="10"/>
      <c r="H35" s="10"/>
      <c r="I35" s="10"/>
      <c r="J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2"/>
      <c r="AA35" s="10"/>
    </row>
    <row r="36" spans="1:27" s="17" customFormat="1" x14ac:dyDescent="0.3">
      <c r="A36" s="10"/>
      <c r="B36" s="19"/>
      <c r="C36" s="10"/>
      <c r="D36" s="10"/>
      <c r="E36" s="10"/>
      <c r="F36" s="10"/>
      <c r="G36" s="10"/>
      <c r="H36" s="10"/>
      <c r="I36" s="10"/>
      <c r="J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2"/>
      <c r="AA36" s="10"/>
    </row>
    <row r="37" spans="1:27" s="17" customFormat="1" x14ac:dyDescent="0.3">
      <c r="A37" s="10"/>
      <c r="B37" s="19"/>
      <c r="C37" s="10"/>
      <c r="D37" s="10"/>
      <c r="E37" s="10"/>
      <c r="F37" s="10"/>
      <c r="G37" s="10"/>
      <c r="H37" s="10"/>
      <c r="I37" s="10"/>
      <c r="J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2"/>
      <c r="AA37" s="10"/>
    </row>
    <row r="38" spans="1:27" s="17" customFormat="1" x14ac:dyDescent="0.3">
      <c r="A38" s="10"/>
      <c r="B38" s="19"/>
      <c r="C38" s="10"/>
      <c r="D38" s="10"/>
      <c r="E38" s="10"/>
      <c r="F38" s="10"/>
      <c r="G38" s="10"/>
      <c r="H38" s="10"/>
      <c r="I38" s="10"/>
      <c r="J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2"/>
      <c r="AA38" s="10"/>
    </row>
    <row r="39" spans="1:27" s="17" customFormat="1" x14ac:dyDescent="0.3">
      <c r="A39" s="10"/>
      <c r="B39" s="19"/>
      <c r="C39" s="10"/>
      <c r="D39" s="10"/>
      <c r="E39" s="10"/>
      <c r="F39" s="10"/>
      <c r="G39" s="10"/>
      <c r="H39" s="10"/>
      <c r="I39" s="10"/>
      <c r="J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2"/>
      <c r="AA39" s="10"/>
    </row>
    <row r="40" spans="1:27" s="17" customFormat="1" x14ac:dyDescent="0.3">
      <c r="A40" s="10"/>
      <c r="B40" s="19"/>
      <c r="C40" s="10"/>
      <c r="D40" s="10"/>
      <c r="E40" s="10"/>
      <c r="F40" s="10"/>
      <c r="G40" s="10"/>
      <c r="H40" s="10"/>
      <c r="I40" s="10"/>
      <c r="J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2"/>
      <c r="AA40" s="10"/>
    </row>
    <row r="41" spans="1:27" s="17" customFormat="1" x14ac:dyDescent="0.3">
      <c r="A41" s="10"/>
      <c r="B41" s="19"/>
      <c r="C41" s="10"/>
      <c r="D41" s="10"/>
      <c r="E41" s="10"/>
      <c r="F41" s="10"/>
      <c r="G41" s="10"/>
      <c r="H41" s="10"/>
      <c r="I41" s="10"/>
      <c r="J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2"/>
      <c r="AA41" s="10"/>
    </row>
    <row r="42" spans="1:27" s="17" customFormat="1" x14ac:dyDescent="0.3">
      <c r="A42" s="10"/>
      <c r="B42" s="19"/>
      <c r="C42" s="10"/>
      <c r="D42" s="10"/>
      <c r="E42" s="10"/>
      <c r="F42" s="10"/>
      <c r="G42" s="10"/>
      <c r="H42" s="10"/>
      <c r="I42" s="10"/>
      <c r="J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2"/>
      <c r="AA42" s="10"/>
    </row>
    <row r="43" spans="1:27" s="17" customFormat="1" x14ac:dyDescent="0.3">
      <c r="A43" s="10"/>
      <c r="B43" s="19"/>
      <c r="C43" s="10"/>
      <c r="D43" s="10"/>
      <c r="E43" s="10"/>
      <c r="F43" s="10"/>
      <c r="G43" s="10"/>
      <c r="H43" s="10"/>
      <c r="I43" s="10"/>
      <c r="J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2"/>
      <c r="AA43" s="10"/>
    </row>
    <row r="44" spans="1:27" s="17" customFormat="1" x14ac:dyDescent="0.3">
      <c r="A44" s="10"/>
      <c r="B44" s="19"/>
      <c r="C44" s="10"/>
      <c r="D44" s="10"/>
      <c r="E44" s="10"/>
      <c r="F44" s="10"/>
      <c r="G44" s="10"/>
      <c r="H44" s="10"/>
      <c r="I44" s="10"/>
      <c r="J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2"/>
      <c r="AA44" s="10"/>
    </row>
    <row r="45" spans="1:27" s="17" customFormat="1" x14ac:dyDescent="0.3">
      <c r="A45" s="10"/>
      <c r="B45" s="19"/>
      <c r="C45" s="10"/>
      <c r="D45" s="10"/>
      <c r="E45" s="10"/>
      <c r="F45" s="10"/>
      <c r="G45" s="10"/>
      <c r="H45" s="10"/>
      <c r="I45" s="10"/>
      <c r="J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2"/>
      <c r="AA45" s="10"/>
    </row>
    <row r="46" spans="1:27" s="17" customFormat="1" x14ac:dyDescent="0.3">
      <c r="A46" s="10"/>
      <c r="B46" s="19"/>
      <c r="C46" s="10"/>
      <c r="D46" s="10"/>
      <c r="E46" s="10"/>
      <c r="F46" s="10"/>
      <c r="G46" s="10"/>
      <c r="H46" s="10"/>
      <c r="I46" s="10"/>
      <c r="J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2"/>
      <c r="AA46" s="10"/>
    </row>
    <row r="47" spans="1:27" s="17" customFormat="1" x14ac:dyDescent="0.3">
      <c r="A47" s="10"/>
      <c r="B47" s="19"/>
      <c r="C47" s="10"/>
      <c r="D47" s="10"/>
      <c r="E47" s="10"/>
      <c r="F47" s="10"/>
      <c r="G47" s="10"/>
      <c r="H47" s="10"/>
      <c r="I47" s="10"/>
      <c r="J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2"/>
      <c r="AA47" s="10"/>
    </row>
    <row r="48" spans="1:27" s="17" customFormat="1" x14ac:dyDescent="0.3">
      <c r="A48" s="10"/>
      <c r="B48" s="19"/>
      <c r="C48" s="10"/>
      <c r="D48" s="10"/>
      <c r="E48" s="10"/>
      <c r="F48" s="10"/>
      <c r="G48" s="10"/>
      <c r="H48" s="10"/>
      <c r="I48" s="10"/>
      <c r="J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2"/>
      <c r="AA48" s="10"/>
    </row>
    <row r="49" spans="1:27" s="17" customFormat="1" x14ac:dyDescent="0.3">
      <c r="A49" s="10"/>
      <c r="B49" s="19"/>
      <c r="C49" s="10"/>
      <c r="D49" s="10"/>
      <c r="E49" s="10"/>
      <c r="F49" s="10"/>
      <c r="G49" s="10"/>
      <c r="H49" s="10"/>
      <c r="I49" s="10"/>
      <c r="J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2"/>
      <c r="AA49" s="10"/>
    </row>
    <row r="50" spans="1:27" s="17" customFormat="1" x14ac:dyDescent="0.3">
      <c r="A50" s="10"/>
      <c r="B50" s="19"/>
      <c r="C50" s="10"/>
      <c r="D50" s="10"/>
      <c r="E50" s="10"/>
      <c r="F50" s="10"/>
      <c r="G50" s="10"/>
      <c r="H50" s="10"/>
      <c r="I50" s="10"/>
      <c r="J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2"/>
      <c r="AA50" s="10"/>
    </row>
    <row r="51" spans="1:27" s="17" customFormat="1" x14ac:dyDescent="0.3">
      <c r="A51" s="10"/>
      <c r="B51" s="19"/>
      <c r="C51" s="10"/>
      <c r="D51" s="10"/>
      <c r="E51" s="10"/>
      <c r="F51" s="10"/>
      <c r="G51" s="10"/>
      <c r="H51" s="10"/>
      <c r="I51" s="10"/>
      <c r="J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2"/>
      <c r="AA51" s="10"/>
    </row>
    <row r="52" spans="1:27" s="17" customFormat="1" x14ac:dyDescent="0.3">
      <c r="A52" s="10"/>
      <c r="B52" s="19"/>
      <c r="C52" s="10"/>
      <c r="D52" s="10"/>
      <c r="E52" s="10"/>
      <c r="F52" s="10"/>
      <c r="G52" s="10"/>
      <c r="H52" s="10"/>
      <c r="I52" s="10"/>
      <c r="J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2"/>
      <c r="AA52" s="10"/>
    </row>
    <row r="53" spans="1:27" s="17" customFormat="1" x14ac:dyDescent="0.3">
      <c r="A53" s="10"/>
      <c r="B53" s="19"/>
      <c r="C53" s="10"/>
      <c r="D53" s="10"/>
      <c r="E53" s="10"/>
      <c r="F53" s="10"/>
      <c r="G53" s="10"/>
      <c r="H53" s="10"/>
      <c r="I53" s="10"/>
      <c r="J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2"/>
      <c r="AA53" s="10"/>
    </row>
    <row r="54" spans="1:27" s="17" customFormat="1" x14ac:dyDescent="0.3">
      <c r="A54" s="10"/>
      <c r="B54" s="19"/>
      <c r="C54" s="10"/>
      <c r="D54" s="10"/>
      <c r="E54" s="10"/>
      <c r="F54" s="10"/>
      <c r="G54" s="10"/>
      <c r="H54" s="10"/>
      <c r="I54" s="10"/>
      <c r="J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2"/>
      <c r="AA54" s="10"/>
    </row>
    <row r="55" spans="1:27" s="17" customFormat="1" x14ac:dyDescent="0.3">
      <c r="A55" s="10"/>
      <c r="B55" s="19"/>
      <c r="C55" s="10"/>
      <c r="D55" s="10"/>
      <c r="E55" s="10"/>
      <c r="F55" s="10"/>
      <c r="G55" s="10"/>
      <c r="H55" s="10"/>
      <c r="I55" s="10"/>
      <c r="J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2"/>
      <c r="AA55" s="10"/>
    </row>
    <row r="56" spans="1:27" s="17" customFormat="1" x14ac:dyDescent="0.3">
      <c r="A56" s="10"/>
      <c r="B56" s="19"/>
      <c r="C56" s="10"/>
      <c r="D56" s="10"/>
      <c r="E56" s="10"/>
      <c r="F56" s="10"/>
      <c r="G56" s="10"/>
      <c r="H56" s="10"/>
      <c r="I56" s="10"/>
      <c r="J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2"/>
      <c r="AA56" s="10"/>
    </row>
    <row r="57" spans="1:27" s="17" customFormat="1" x14ac:dyDescent="0.3">
      <c r="A57" s="10"/>
      <c r="B57" s="19"/>
      <c r="C57" s="10"/>
      <c r="D57" s="10"/>
      <c r="E57" s="10"/>
      <c r="F57" s="10"/>
      <c r="G57" s="10"/>
      <c r="H57" s="10"/>
      <c r="I57" s="10"/>
      <c r="J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2"/>
      <c r="AA57" s="10"/>
    </row>
    <row r="58" spans="1:27" s="17" customFormat="1" x14ac:dyDescent="0.3">
      <c r="A58" s="10"/>
      <c r="B58" s="19"/>
      <c r="C58" s="10"/>
      <c r="D58" s="10"/>
      <c r="E58" s="10"/>
      <c r="F58" s="10"/>
      <c r="G58" s="10"/>
      <c r="H58" s="10"/>
      <c r="I58" s="10"/>
      <c r="J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2"/>
      <c r="AA58" s="10"/>
    </row>
    <row r="59" spans="1:27" s="17" customFormat="1" x14ac:dyDescent="0.3">
      <c r="A59" s="10"/>
      <c r="B59" s="19"/>
      <c r="C59" s="10"/>
      <c r="D59" s="10"/>
      <c r="E59" s="10"/>
      <c r="F59" s="10"/>
      <c r="G59" s="10"/>
      <c r="H59" s="10"/>
      <c r="I59" s="10"/>
      <c r="J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2"/>
      <c r="AA59" s="10"/>
    </row>
    <row r="60" spans="1:27" s="17" customFormat="1" x14ac:dyDescent="0.3">
      <c r="A60" s="10"/>
      <c r="B60" s="19"/>
      <c r="C60" s="10"/>
      <c r="D60" s="10"/>
      <c r="E60" s="10"/>
      <c r="F60" s="10"/>
      <c r="G60" s="10"/>
      <c r="H60" s="10"/>
      <c r="I60" s="10"/>
      <c r="J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2"/>
      <c r="AA60" s="10"/>
    </row>
    <row r="61" spans="1:27" s="17" customFormat="1" x14ac:dyDescent="0.3">
      <c r="A61" s="10"/>
      <c r="B61" s="19"/>
      <c r="C61" s="10"/>
      <c r="D61" s="10"/>
      <c r="E61" s="10"/>
      <c r="F61" s="10"/>
      <c r="G61" s="10"/>
      <c r="H61" s="10"/>
      <c r="I61" s="10"/>
      <c r="J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2"/>
      <c r="AA61" s="10"/>
    </row>
    <row r="62" spans="1:27" s="17" customFormat="1" x14ac:dyDescent="0.3">
      <c r="A62" s="10"/>
      <c r="B62" s="19"/>
      <c r="C62" s="10"/>
      <c r="D62" s="10"/>
      <c r="E62" s="10"/>
      <c r="F62" s="10"/>
      <c r="G62" s="10"/>
      <c r="H62" s="10"/>
      <c r="I62" s="10"/>
      <c r="J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2"/>
      <c r="AA62" s="10"/>
    </row>
    <row r="63" spans="1:27" s="17" customFormat="1" x14ac:dyDescent="0.3">
      <c r="A63" s="10"/>
      <c r="B63" s="19"/>
      <c r="C63" s="10"/>
      <c r="D63" s="10"/>
      <c r="E63" s="10"/>
      <c r="F63" s="10"/>
      <c r="G63" s="10"/>
      <c r="H63" s="10"/>
      <c r="I63" s="10"/>
      <c r="J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2"/>
      <c r="AA63" s="10"/>
    </row>
    <row r="64" spans="1:27" s="17" customFormat="1" x14ac:dyDescent="0.3">
      <c r="A64" s="10"/>
      <c r="B64" s="19"/>
      <c r="C64" s="10"/>
      <c r="D64" s="10"/>
      <c r="E64" s="10"/>
      <c r="F64" s="10"/>
      <c r="G64" s="10"/>
      <c r="H64" s="10"/>
      <c r="I64" s="10"/>
      <c r="J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2"/>
      <c r="AA64" s="10"/>
    </row>
    <row r="65" spans="1:27" s="17" customFormat="1" x14ac:dyDescent="0.3">
      <c r="A65" s="10"/>
      <c r="B65" s="19"/>
      <c r="C65" s="10"/>
      <c r="D65" s="10"/>
      <c r="E65" s="10"/>
      <c r="F65" s="10"/>
      <c r="G65" s="10"/>
      <c r="H65" s="10"/>
      <c r="I65" s="10"/>
      <c r="J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2"/>
      <c r="AA65" s="10"/>
    </row>
    <row r="66" spans="1:27" s="17" customFormat="1" x14ac:dyDescent="0.3">
      <c r="A66" s="10"/>
      <c r="B66" s="19"/>
      <c r="C66" s="10"/>
      <c r="D66" s="10"/>
      <c r="E66" s="10"/>
      <c r="F66" s="10"/>
      <c r="G66" s="10"/>
      <c r="H66" s="10"/>
      <c r="I66" s="10"/>
      <c r="J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2"/>
      <c r="AA66" s="10"/>
    </row>
    <row r="67" spans="1:27" s="17" customFormat="1" x14ac:dyDescent="0.3">
      <c r="A67" s="10"/>
      <c r="B67" s="19"/>
      <c r="C67" s="10"/>
      <c r="D67" s="10"/>
      <c r="E67" s="10"/>
      <c r="F67" s="10"/>
      <c r="G67" s="10"/>
      <c r="H67" s="10"/>
      <c r="I67" s="10"/>
      <c r="J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2"/>
      <c r="AA67" s="10"/>
    </row>
    <row r="68" spans="1:27" s="17" customFormat="1" x14ac:dyDescent="0.3">
      <c r="A68" s="10"/>
      <c r="B68" s="19"/>
      <c r="C68" s="10"/>
      <c r="D68" s="10"/>
      <c r="E68" s="10"/>
      <c r="F68" s="10"/>
      <c r="G68" s="10"/>
      <c r="H68" s="10"/>
      <c r="I68" s="10"/>
      <c r="J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2"/>
      <c r="AA68" s="10"/>
    </row>
    <row r="69" spans="1:27" s="17" customFormat="1" x14ac:dyDescent="0.3">
      <c r="A69" s="10"/>
      <c r="B69" s="19"/>
      <c r="C69" s="10"/>
      <c r="D69" s="10"/>
      <c r="E69" s="10"/>
      <c r="F69" s="10"/>
      <c r="G69" s="10"/>
      <c r="H69" s="10"/>
      <c r="I69" s="10"/>
      <c r="J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2"/>
      <c r="AA69" s="10"/>
    </row>
    <row r="70" spans="1:27" s="17" customFormat="1" x14ac:dyDescent="0.3">
      <c r="A70" s="10"/>
      <c r="B70" s="19"/>
      <c r="C70" s="10"/>
      <c r="D70" s="10"/>
      <c r="E70" s="10"/>
      <c r="F70" s="10"/>
      <c r="G70" s="10"/>
      <c r="H70" s="10"/>
      <c r="I70" s="10"/>
      <c r="J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2"/>
      <c r="AA70" s="10"/>
    </row>
    <row r="71" spans="1:27" s="17" customFormat="1" x14ac:dyDescent="0.3">
      <c r="A71" s="10"/>
      <c r="B71" s="19"/>
      <c r="C71" s="10"/>
      <c r="D71" s="10"/>
      <c r="E71" s="10"/>
      <c r="F71" s="10"/>
      <c r="G71" s="10"/>
      <c r="H71" s="10"/>
      <c r="I71" s="10"/>
      <c r="J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2"/>
      <c r="AA71" s="10"/>
    </row>
    <row r="72" spans="1:27" s="17" customFormat="1" x14ac:dyDescent="0.3">
      <c r="A72" s="10"/>
      <c r="B72" s="19"/>
      <c r="C72" s="10"/>
      <c r="D72" s="10"/>
      <c r="E72" s="10"/>
      <c r="F72" s="10"/>
      <c r="G72" s="10"/>
      <c r="H72" s="10"/>
      <c r="I72" s="10"/>
      <c r="J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2"/>
      <c r="AA72" s="10"/>
    </row>
    <row r="73" spans="1:27" s="17" customFormat="1" x14ac:dyDescent="0.3">
      <c r="A73" s="10"/>
      <c r="B73" s="19"/>
      <c r="C73" s="10"/>
      <c r="D73" s="10"/>
      <c r="E73" s="10"/>
      <c r="F73" s="10"/>
      <c r="G73" s="10"/>
      <c r="H73" s="10"/>
      <c r="I73" s="10"/>
      <c r="J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2"/>
      <c r="AA73" s="10"/>
    </row>
    <row r="74" spans="1:27" s="17" customFormat="1" x14ac:dyDescent="0.3">
      <c r="A74" s="10"/>
      <c r="B74" s="19"/>
      <c r="C74" s="10"/>
      <c r="D74" s="10"/>
      <c r="E74" s="10"/>
      <c r="F74" s="10"/>
      <c r="G74" s="10"/>
      <c r="H74" s="10"/>
      <c r="I74" s="10"/>
      <c r="J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2"/>
      <c r="AA74" s="10"/>
    </row>
    <row r="75" spans="1:27" s="17" customFormat="1" x14ac:dyDescent="0.3">
      <c r="A75" s="10"/>
      <c r="B75" s="19"/>
      <c r="C75" s="10"/>
      <c r="D75" s="10"/>
      <c r="E75" s="10"/>
      <c r="F75" s="10"/>
      <c r="G75" s="10"/>
      <c r="H75" s="10"/>
      <c r="I75" s="10"/>
      <c r="J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2"/>
      <c r="AA75" s="10"/>
    </row>
    <row r="76" spans="1:27" s="17" customFormat="1" x14ac:dyDescent="0.3">
      <c r="A76" s="10"/>
      <c r="B76" s="19"/>
      <c r="C76" s="10"/>
      <c r="D76" s="10"/>
      <c r="E76" s="10"/>
      <c r="F76" s="10"/>
      <c r="G76" s="10"/>
      <c r="H76" s="10"/>
      <c r="I76" s="10"/>
      <c r="J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2"/>
      <c r="AA76" s="10"/>
    </row>
    <row r="77" spans="1:27" s="17" customFormat="1" x14ac:dyDescent="0.3">
      <c r="A77" s="10"/>
      <c r="B77" s="19"/>
      <c r="C77" s="10"/>
      <c r="D77" s="10"/>
      <c r="E77" s="10"/>
      <c r="F77" s="10"/>
      <c r="G77" s="10"/>
      <c r="H77" s="10"/>
      <c r="I77" s="10"/>
      <c r="J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2"/>
      <c r="AA77" s="10"/>
    </row>
    <row r="78" spans="1:27" s="17" customFormat="1" x14ac:dyDescent="0.3">
      <c r="A78" s="10"/>
      <c r="B78" s="19"/>
      <c r="C78" s="10"/>
      <c r="D78" s="10"/>
      <c r="E78" s="10"/>
      <c r="F78" s="10"/>
      <c r="G78" s="10"/>
      <c r="H78" s="10"/>
      <c r="I78" s="10"/>
      <c r="J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2"/>
      <c r="AA78" s="10"/>
    </row>
    <row r="79" spans="1:27" s="17" customFormat="1" x14ac:dyDescent="0.3">
      <c r="A79" s="10"/>
      <c r="B79" s="19"/>
      <c r="C79" s="10"/>
      <c r="D79" s="10"/>
      <c r="E79" s="10"/>
      <c r="F79" s="10"/>
      <c r="G79" s="10"/>
      <c r="H79" s="10"/>
      <c r="I79" s="10"/>
      <c r="J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2"/>
      <c r="AA79" s="10"/>
    </row>
    <row r="80" spans="1:27" s="17" customFormat="1" x14ac:dyDescent="0.3">
      <c r="A80" s="10"/>
      <c r="B80" s="19"/>
      <c r="C80" s="10"/>
      <c r="D80" s="10"/>
      <c r="E80" s="10"/>
      <c r="F80" s="10"/>
      <c r="G80" s="10"/>
      <c r="H80" s="10"/>
      <c r="I80" s="10"/>
      <c r="J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2"/>
      <c r="AA80" s="10"/>
    </row>
    <row r="81" spans="1:27" s="17" customFormat="1" x14ac:dyDescent="0.3">
      <c r="A81" s="10"/>
      <c r="B81" s="19"/>
      <c r="C81" s="10"/>
      <c r="D81" s="10"/>
      <c r="E81" s="10"/>
      <c r="F81" s="10"/>
      <c r="G81" s="10"/>
      <c r="H81" s="10"/>
      <c r="I81" s="10"/>
      <c r="J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2"/>
      <c r="AA81" s="10"/>
    </row>
    <row r="82" spans="1:27" s="17" customFormat="1" x14ac:dyDescent="0.3">
      <c r="A82" s="10"/>
      <c r="B82" s="19"/>
      <c r="C82" s="10"/>
      <c r="D82" s="10"/>
      <c r="E82" s="10"/>
      <c r="F82" s="10"/>
      <c r="G82" s="10"/>
      <c r="H82" s="10"/>
      <c r="I82" s="10"/>
      <c r="J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2"/>
      <c r="AA82" s="10"/>
    </row>
    <row r="83" spans="1:27" s="17" customFormat="1" x14ac:dyDescent="0.3">
      <c r="A83" s="10"/>
      <c r="B83" s="19"/>
      <c r="C83" s="10"/>
      <c r="D83" s="10"/>
      <c r="E83" s="10"/>
      <c r="F83" s="10"/>
      <c r="G83" s="10"/>
      <c r="H83" s="10"/>
      <c r="I83" s="10"/>
      <c r="J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2"/>
      <c r="AA83" s="10"/>
    </row>
    <row r="84" spans="1:27" s="17" customFormat="1" x14ac:dyDescent="0.3">
      <c r="A84" s="10"/>
      <c r="B84" s="19"/>
      <c r="C84" s="10"/>
      <c r="D84" s="10"/>
      <c r="E84" s="10"/>
      <c r="F84" s="10"/>
      <c r="G84" s="10"/>
      <c r="H84" s="10"/>
      <c r="I84" s="10"/>
      <c r="J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2"/>
      <c r="AA84" s="10"/>
    </row>
    <row r="85" spans="1:27" s="17" customFormat="1" x14ac:dyDescent="0.3">
      <c r="A85" s="10"/>
      <c r="B85" s="19"/>
      <c r="C85" s="10"/>
      <c r="D85" s="10"/>
      <c r="E85" s="10"/>
      <c r="F85" s="10"/>
      <c r="G85" s="10"/>
      <c r="H85" s="10"/>
      <c r="I85" s="10"/>
      <c r="J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2"/>
      <c r="AA85" s="10"/>
    </row>
    <row r="86" spans="1:27" s="17" customFormat="1" x14ac:dyDescent="0.3">
      <c r="A86" s="10"/>
      <c r="B86" s="19"/>
      <c r="C86" s="10"/>
      <c r="D86" s="10"/>
      <c r="E86" s="10"/>
      <c r="F86" s="10"/>
      <c r="G86" s="10"/>
      <c r="H86" s="10"/>
      <c r="I86" s="10"/>
      <c r="J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2"/>
      <c r="AA86" s="10"/>
    </row>
    <row r="87" spans="1:27" s="17" customFormat="1" x14ac:dyDescent="0.3">
      <c r="A87" s="10"/>
      <c r="B87" s="19"/>
      <c r="C87" s="10"/>
      <c r="D87" s="10"/>
      <c r="E87" s="10"/>
      <c r="F87" s="10"/>
      <c r="G87" s="10"/>
      <c r="H87" s="10"/>
      <c r="I87" s="10"/>
      <c r="J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2"/>
      <c r="AA87" s="10"/>
    </row>
    <row r="88" spans="1:27" s="17" customFormat="1" x14ac:dyDescent="0.3">
      <c r="A88" s="10"/>
      <c r="B88" s="19"/>
      <c r="C88" s="10"/>
      <c r="D88" s="10"/>
      <c r="E88" s="10"/>
      <c r="F88" s="10"/>
      <c r="G88" s="10"/>
      <c r="H88" s="10"/>
      <c r="I88" s="10"/>
      <c r="J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2"/>
      <c r="AA88" s="10"/>
    </row>
    <row r="89" spans="1:27" s="17" customFormat="1" x14ac:dyDescent="0.3">
      <c r="A89" s="10"/>
      <c r="B89" s="19"/>
      <c r="C89" s="10"/>
      <c r="D89" s="10"/>
      <c r="E89" s="10"/>
      <c r="F89" s="10"/>
      <c r="G89" s="10"/>
      <c r="H89" s="10"/>
      <c r="I89" s="10"/>
      <c r="J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2"/>
      <c r="AA89" s="10"/>
    </row>
    <row r="90" spans="1:27" s="17" customFormat="1" x14ac:dyDescent="0.3">
      <c r="A90" s="10"/>
      <c r="B90" s="19"/>
      <c r="C90" s="10"/>
      <c r="D90" s="10"/>
      <c r="E90" s="10"/>
      <c r="F90" s="10"/>
      <c r="G90" s="10"/>
      <c r="H90" s="10"/>
      <c r="I90" s="10"/>
      <c r="J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2"/>
      <c r="AA90" s="10"/>
    </row>
    <row r="91" spans="1:27" s="17" customFormat="1" x14ac:dyDescent="0.3">
      <c r="A91" s="10"/>
      <c r="B91" s="19"/>
      <c r="C91" s="10"/>
      <c r="D91" s="10"/>
      <c r="E91" s="10"/>
      <c r="F91" s="10"/>
      <c r="G91" s="10"/>
      <c r="H91" s="10"/>
      <c r="I91" s="10"/>
      <c r="J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2"/>
      <c r="AA91" s="10"/>
    </row>
    <row r="92" spans="1:27" s="17" customFormat="1" x14ac:dyDescent="0.3">
      <c r="A92" s="10"/>
      <c r="B92" s="19"/>
      <c r="C92" s="10"/>
      <c r="D92" s="10"/>
      <c r="E92" s="10"/>
      <c r="F92" s="10"/>
      <c r="G92" s="10"/>
      <c r="H92" s="10"/>
      <c r="I92" s="10"/>
      <c r="J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2"/>
      <c r="AA92" s="10"/>
    </row>
    <row r="93" spans="1:27" s="17" customFormat="1" x14ac:dyDescent="0.3">
      <c r="A93" s="10"/>
      <c r="B93" s="19"/>
      <c r="C93" s="10"/>
      <c r="D93" s="10"/>
      <c r="E93" s="10"/>
      <c r="F93" s="10"/>
      <c r="G93" s="10"/>
      <c r="H93" s="10"/>
      <c r="I93" s="10"/>
      <c r="J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2"/>
      <c r="AA93" s="10"/>
    </row>
    <row r="94" spans="1:27" s="17" customFormat="1" x14ac:dyDescent="0.3">
      <c r="A94" s="10"/>
      <c r="B94" s="19"/>
      <c r="C94" s="10"/>
      <c r="D94" s="10"/>
      <c r="E94" s="10"/>
      <c r="F94" s="10"/>
      <c r="G94" s="10"/>
      <c r="H94" s="10"/>
      <c r="I94" s="10"/>
      <c r="J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2"/>
      <c r="AA94" s="10"/>
    </row>
    <row r="95" spans="1:27" s="17" customFormat="1" x14ac:dyDescent="0.3">
      <c r="A95" s="10"/>
      <c r="B95" s="19"/>
      <c r="C95" s="10"/>
      <c r="D95" s="10"/>
      <c r="E95" s="10"/>
      <c r="F95" s="10"/>
      <c r="G95" s="10"/>
      <c r="H95" s="10"/>
      <c r="I95" s="10"/>
      <c r="J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2"/>
      <c r="AA95" s="10"/>
    </row>
    <row r="96" spans="1:27" s="17" customFormat="1" x14ac:dyDescent="0.3">
      <c r="A96" s="10"/>
      <c r="B96" s="19"/>
      <c r="C96" s="10"/>
      <c r="D96" s="10"/>
      <c r="E96" s="10"/>
      <c r="F96" s="10"/>
      <c r="G96" s="10"/>
      <c r="H96" s="10"/>
      <c r="I96" s="10"/>
      <c r="J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2"/>
      <c r="AA96" s="10"/>
    </row>
    <row r="97" spans="1:27" s="17" customFormat="1" x14ac:dyDescent="0.3">
      <c r="A97" s="10"/>
      <c r="B97" s="19"/>
      <c r="C97" s="10"/>
      <c r="D97" s="10"/>
      <c r="E97" s="10"/>
      <c r="F97" s="10"/>
      <c r="G97" s="10"/>
      <c r="H97" s="10"/>
      <c r="I97" s="10"/>
      <c r="J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2"/>
      <c r="AA97" s="10"/>
    </row>
    <row r="98" spans="1:27" s="17" customFormat="1" x14ac:dyDescent="0.3">
      <c r="A98" s="10"/>
      <c r="B98" s="19"/>
      <c r="C98" s="10"/>
      <c r="D98" s="10"/>
      <c r="E98" s="10"/>
      <c r="F98" s="10"/>
      <c r="G98" s="10"/>
      <c r="H98" s="10"/>
      <c r="I98" s="10"/>
      <c r="J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2"/>
      <c r="AA98" s="10"/>
    </row>
    <row r="99" spans="1:27" s="17" customFormat="1" x14ac:dyDescent="0.3">
      <c r="A99" s="10"/>
      <c r="B99" s="19"/>
      <c r="C99" s="10"/>
      <c r="D99" s="10"/>
      <c r="E99" s="10"/>
      <c r="F99" s="10"/>
      <c r="G99" s="10"/>
      <c r="H99" s="10"/>
      <c r="I99" s="10"/>
      <c r="J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2"/>
      <c r="AA99" s="10"/>
    </row>
    <row r="100" spans="1:27" s="17" customFormat="1" x14ac:dyDescent="0.3">
      <c r="A100" s="10"/>
      <c r="B100" s="19"/>
      <c r="C100" s="10"/>
      <c r="D100" s="10"/>
      <c r="E100" s="10"/>
      <c r="F100" s="10"/>
      <c r="G100" s="10"/>
      <c r="H100" s="10"/>
      <c r="I100" s="10"/>
      <c r="J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2"/>
      <c r="AA100" s="10"/>
    </row>
    <row r="101" spans="1:27" s="17" customFormat="1" x14ac:dyDescent="0.3">
      <c r="A101" s="10"/>
      <c r="B101" s="19"/>
      <c r="C101" s="10"/>
      <c r="D101" s="10"/>
      <c r="E101" s="10"/>
      <c r="F101" s="10"/>
      <c r="G101" s="10"/>
      <c r="H101" s="10"/>
      <c r="I101" s="10"/>
      <c r="J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2"/>
      <c r="AA101" s="10"/>
    </row>
    <row r="102" spans="1:27" s="17" customFormat="1" x14ac:dyDescent="0.3">
      <c r="A102" s="10"/>
      <c r="B102" s="19"/>
      <c r="C102" s="10"/>
      <c r="D102" s="10"/>
      <c r="E102" s="10"/>
      <c r="F102" s="10"/>
      <c r="G102" s="10"/>
      <c r="H102" s="10"/>
      <c r="I102" s="10"/>
      <c r="J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2"/>
      <c r="AA102" s="10"/>
    </row>
    <row r="103" spans="1:27" s="17" customFormat="1" x14ac:dyDescent="0.3">
      <c r="A103" s="10"/>
      <c r="B103" s="19"/>
      <c r="C103" s="10"/>
      <c r="D103" s="10"/>
      <c r="E103" s="10"/>
      <c r="F103" s="10"/>
      <c r="G103" s="10"/>
      <c r="H103" s="10"/>
      <c r="I103" s="10"/>
      <c r="J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2"/>
      <c r="AA103" s="10"/>
    </row>
    <row r="104" spans="1:27" s="17" customFormat="1" x14ac:dyDescent="0.3">
      <c r="A104" s="10"/>
      <c r="B104" s="19"/>
      <c r="C104" s="10"/>
      <c r="D104" s="10"/>
      <c r="E104" s="10"/>
      <c r="F104" s="10"/>
      <c r="G104" s="10"/>
      <c r="H104" s="10"/>
      <c r="I104" s="10"/>
      <c r="J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2"/>
      <c r="AA104" s="10"/>
    </row>
    <row r="105" spans="1:27" s="17" customFormat="1" x14ac:dyDescent="0.3">
      <c r="A105" s="10"/>
      <c r="B105" s="19"/>
      <c r="C105" s="10"/>
      <c r="D105" s="10"/>
      <c r="E105" s="10"/>
      <c r="F105" s="10"/>
      <c r="G105" s="10"/>
      <c r="H105" s="10"/>
      <c r="I105" s="10"/>
      <c r="J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2"/>
      <c r="AA105" s="10"/>
    </row>
    <row r="106" spans="1:27" s="17" customFormat="1" x14ac:dyDescent="0.3">
      <c r="A106" s="10"/>
      <c r="B106" s="19"/>
      <c r="C106" s="10"/>
      <c r="D106" s="10"/>
      <c r="E106" s="10"/>
      <c r="F106" s="10"/>
      <c r="G106" s="10"/>
      <c r="H106" s="10"/>
      <c r="I106" s="10"/>
      <c r="J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2"/>
      <c r="AA106" s="10"/>
    </row>
    <row r="107" spans="1:27" s="17" customFormat="1" x14ac:dyDescent="0.3">
      <c r="A107" s="10"/>
      <c r="B107" s="19"/>
      <c r="C107" s="10"/>
      <c r="D107" s="10"/>
      <c r="E107" s="10"/>
      <c r="F107" s="10"/>
      <c r="G107" s="10"/>
      <c r="H107" s="10"/>
      <c r="I107" s="10"/>
      <c r="J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2"/>
      <c r="AA107" s="10"/>
    </row>
    <row r="108" spans="1:27" s="17" customFormat="1" x14ac:dyDescent="0.3">
      <c r="A108" s="10"/>
      <c r="B108" s="19"/>
      <c r="C108" s="10"/>
      <c r="D108" s="10"/>
      <c r="E108" s="10"/>
      <c r="F108" s="10"/>
      <c r="G108" s="10"/>
      <c r="H108" s="10"/>
      <c r="I108" s="10"/>
      <c r="J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2"/>
      <c r="AA108" s="10"/>
    </row>
    <row r="109" spans="1:27" s="17" customFormat="1" x14ac:dyDescent="0.3">
      <c r="A109" s="10"/>
      <c r="B109" s="19"/>
      <c r="C109" s="10"/>
      <c r="D109" s="10"/>
      <c r="E109" s="10"/>
      <c r="F109" s="10"/>
      <c r="G109" s="10"/>
      <c r="H109" s="10"/>
      <c r="I109" s="10"/>
      <c r="J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2"/>
      <c r="AA109" s="10"/>
    </row>
    <row r="110" spans="1:27" s="17" customFormat="1" x14ac:dyDescent="0.3">
      <c r="A110" s="10"/>
      <c r="B110" s="19"/>
      <c r="C110" s="10"/>
      <c r="D110" s="10"/>
      <c r="E110" s="10"/>
      <c r="F110" s="10"/>
      <c r="G110" s="10"/>
      <c r="H110" s="10"/>
      <c r="I110" s="10"/>
      <c r="J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2"/>
      <c r="AA110" s="10"/>
    </row>
    <row r="111" spans="1:27" s="17" customFormat="1" x14ac:dyDescent="0.3">
      <c r="A111" s="10"/>
      <c r="B111" s="19"/>
      <c r="C111" s="10"/>
      <c r="D111" s="10"/>
      <c r="E111" s="10"/>
      <c r="F111" s="10"/>
      <c r="G111" s="10"/>
      <c r="H111" s="10"/>
      <c r="I111" s="10"/>
      <c r="J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2"/>
      <c r="AA111" s="10"/>
    </row>
    <row r="112" spans="1:27" s="17" customFormat="1" x14ac:dyDescent="0.3">
      <c r="A112" s="10"/>
      <c r="B112" s="19"/>
      <c r="C112" s="10"/>
      <c r="D112" s="10"/>
      <c r="E112" s="10"/>
      <c r="F112" s="10"/>
      <c r="G112" s="10"/>
      <c r="H112" s="10"/>
      <c r="I112" s="10"/>
      <c r="J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2"/>
      <c r="AA112" s="10"/>
    </row>
    <row r="113" spans="1:27" s="17" customFormat="1" x14ac:dyDescent="0.3">
      <c r="A113" s="10"/>
      <c r="B113" s="19"/>
      <c r="C113" s="10"/>
      <c r="D113" s="10"/>
      <c r="E113" s="10"/>
      <c r="F113" s="10"/>
      <c r="G113" s="10"/>
      <c r="H113" s="10"/>
      <c r="I113" s="10"/>
      <c r="J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2"/>
      <c r="AA113" s="10"/>
    </row>
    <row r="114" spans="1:27" s="17" customFormat="1" x14ac:dyDescent="0.3">
      <c r="A114" s="10"/>
      <c r="B114" s="19"/>
      <c r="C114" s="10"/>
      <c r="D114" s="10"/>
      <c r="E114" s="10"/>
      <c r="F114" s="10"/>
      <c r="G114" s="10"/>
      <c r="H114" s="10"/>
      <c r="I114" s="10"/>
      <c r="J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2"/>
      <c r="AA114" s="10"/>
    </row>
    <row r="115" spans="1:27" s="17" customFormat="1" x14ac:dyDescent="0.3">
      <c r="A115" s="10"/>
      <c r="B115" s="19"/>
      <c r="C115" s="10"/>
      <c r="D115" s="10"/>
      <c r="E115" s="10"/>
      <c r="F115" s="10"/>
      <c r="G115" s="10"/>
      <c r="H115" s="10"/>
      <c r="I115" s="10"/>
      <c r="J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2"/>
      <c r="AA115" s="10"/>
    </row>
    <row r="116" spans="1:27" s="17" customFormat="1" x14ac:dyDescent="0.3">
      <c r="A116" s="10"/>
      <c r="B116" s="19"/>
      <c r="C116" s="10"/>
      <c r="D116" s="10"/>
      <c r="E116" s="10"/>
      <c r="F116" s="10"/>
      <c r="G116" s="10"/>
      <c r="H116" s="10"/>
      <c r="I116" s="10"/>
      <c r="J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2"/>
      <c r="AA116" s="10"/>
    </row>
    <row r="117" spans="1:27" s="17" customFormat="1" x14ac:dyDescent="0.3">
      <c r="A117" s="10"/>
      <c r="B117" s="19"/>
      <c r="C117" s="10"/>
      <c r="D117" s="10"/>
      <c r="E117" s="10"/>
      <c r="F117" s="10"/>
      <c r="G117" s="10"/>
      <c r="H117" s="10"/>
      <c r="I117" s="10"/>
      <c r="J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2"/>
      <c r="AA117" s="10"/>
    </row>
    <row r="118" spans="1:27" s="17" customFormat="1" x14ac:dyDescent="0.3">
      <c r="A118" s="10"/>
      <c r="B118" s="19"/>
      <c r="C118" s="10"/>
      <c r="D118" s="10"/>
      <c r="E118" s="10"/>
      <c r="F118" s="10"/>
      <c r="G118" s="10"/>
      <c r="H118" s="10"/>
      <c r="I118" s="10"/>
      <c r="J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2"/>
      <c r="AA118" s="10"/>
    </row>
    <row r="119" spans="1:27" s="17" customFormat="1" x14ac:dyDescent="0.3">
      <c r="A119" s="10"/>
      <c r="B119" s="19"/>
      <c r="C119" s="10"/>
      <c r="D119" s="10"/>
      <c r="E119" s="10"/>
      <c r="F119" s="10"/>
      <c r="G119" s="10"/>
      <c r="H119" s="10"/>
      <c r="I119" s="10"/>
      <c r="J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2"/>
      <c r="AA119" s="10"/>
    </row>
    <row r="120" spans="1:27" s="17" customFormat="1" x14ac:dyDescent="0.3">
      <c r="A120" s="10"/>
      <c r="B120" s="19"/>
      <c r="C120" s="10"/>
      <c r="D120" s="10"/>
      <c r="E120" s="10"/>
      <c r="F120" s="10"/>
      <c r="G120" s="10"/>
      <c r="H120" s="10"/>
      <c r="I120" s="10"/>
      <c r="J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2"/>
      <c r="AA120" s="10"/>
    </row>
    <row r="121" spans="1:27" s="17" customFormat="1" x14ac:dyDescent="0.3">
      <c r="A121" s="10"/>
      <c r="B121" s="19"/>
      <c r="C121" s="10"/>
      <c r="D121" s="10"/>
      <c r="E121" s="10"/>
      <c r="F121" s="10"/>
      <c r="G121" s="10"/>
      <c r="H121" s="10"/>
      <c r="I121" s="10"/>
      <c r="J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2"/>
      <c r="AA121" s="10"/>
    </row>
    <row r="122" spans="1:27" s="17" customFormat="1" x14ac:dyDescent="0.3">
      <c r="A122" s="10"/>
      <c r="B122" s="19"/>
      <c r="C122" s="10"/>
      <c r="D122" s="10"/>
      <c r="E122" s="10"/>
      <c r="F122" s="10"/>
      <c r="G122" s="10"/>
      <c r="H122" s="10"/>
      <c r="I122" s="10"/>
      <c r="J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2"/>
      <c r="AA122" s="10"/>
    </row>
    <row r="123" spans="1:27" s="17" customFormat="1" x14ac:dyDescent="0.3">
      <c r="A123" s="10"/>
      <c r="B123" s="19"/>
      <c r="C123" s="10"/>
      <c r="D123" s="10"/>
      <c r="E123" s="10"/>
      <c r="F123" s="10"/>
      <c r="G123" s="10"/>
      <c r="H123" s="10"/>
      <c r="I123" s="10"/>
      <c r="J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2"/>
      <c r="AA123" s="10"/>
    </row>
    <row r="124" spans="1:27" s="17" customFormat="1" x14ac:dyDescent="0.3">
      <c r="A124" s="10"/>
      <c r="B124" s="19"/>
      <c r="C124" s="10"/>
      <c r="D124" s="10"/>
      <c r="E124" s="10"/>
      <c r="F124" s="10"/>
      <c r="G124" s="10"/>
      <c r="H124" s="10"/>
      <c r="I124" s="10"/>
      <c r="J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2"/>
      <c r="AA124" s="10"/>
    </row>
    <row r="125" spans="1:27" s="17" customFormat="1" x14ac:dyDescent="0.3">
      <c r="A125" s="10"/>
      <c r="B125" s="19"/>
      <c r="C125" s="10"/>
      <c r="D125" s="10"/>
      <c r="E125" s="10"/>
      <c r="F125" s="10"/>
      <c r="G125" s="10"/>
      <c r="H125" s="10"/>
      <c r="I125" s="10"/>
      <c r="J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2"/>
      <c r="AA125" s="10"/>
    </row>
    <row r="126" spans="1:27" s="17" customFormat="1" x14ac:dyDescent="0.3">
      <c r="A126" s="10"/>
      <c r="B126" s="19"/>
      <c r="C126" s="10"/>
      <c r="D126" s="10"/>
      <c r="E126" s="10"/>
      <c r="F126" s="10"/>
      <c r="G126" s="10"/>
      <c r="H126" s="10"/>
      <c r="I126" s="10"/>
      <c r="J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2"/>
      <c r="AA126" s="10"/>
    </row>
    <row r="127" spans="1:27" s="17" customFormat="1" x14ac:dyDescent="0.3">
      <c r="A127" s="10"/>
      <c r="B127" s="19"/>
      <c r="C127" s="10"/>
      <c r="D127" s="10"/>
      <c r="E127" s="10"/>
      <c r="F127" s="10"/>
      <c r="G127" s="10"/>
      <c r="H127" s="10"/>
      <c r="I127" s="10"/>
      <c r="J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2"/>
      <c r="AA127" s="10"/>
    </row>
    <row r="128" spans="1:27" s="17" customFormat="1" x14ac:dyDescent="0.3">
      <c r="A128" s="10"/>
      <c r="B128" s="19"/>
      <c r="C128" s="10"/>
      <c r="D128" s="10"/>
      <c r="E128" s="10"/>
      <c r="F128" s="10"/>
      <c r="G128" s="10"/>
      <c r="H128" s="10"/>
      <c r="I128" s="10"/>
      <c r="J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2"/>
      <c r="AA128" s="10"/>
    </row>
    <row r="129" spans="1:27" s="17" customFormat="1" x14ac:dyDescent="0.3">
      <c r="A129" s="10"/>
      <c r="B129" s="19"/>
      <c r="C129" s="10"/>
      <c r="D129" s="10"/>
      <c r="E129" s="10"/>
      <c r="F129" s="10"/>
      <c r="G129" s="10"/>
      <c r="H129" s="10"/>
      <c r="I129" s="10"/>
      <c r="J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2"/>
      <c r="AA129" s="10"/>
    </row>
    <row r="130" spans="1:27" s="17" customFormat="1" x14ac:dyDescent="0.3">
      <c r="A130" s="10"/>
      <c r="B130" s="19"/>
      <c r="C130" s="10"/>
      <c r="D130" s="10"/>
      <c r="E130" s="10"/>
      <c r="F130" s="10"/>
      <c r="G130" s="10"/>
      <c r="H130" s="10"/>
      <c r="I130" s="10"/>
      <c r="J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2"/>
      <c r="AA130" s="10"/>
    </row>
    <row r="131" spans="1:27" s="17" customFormat="1" x14ac:dyDescent="0.3">
      <c r="A131" s="10"/>
      <c r="B131" s="19"/>
      <c r="C131" s="10"/>
      <c r="D131" s="10"/>
      <c r="E131" s="10"/>
      <c r="F131" s="10"/>
      <c r="G131" s="10"/>
      <c r="H131" s="10"/>
      <c r="I131" s="10"/>
      <c r="J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2"/>
      <c r="AA131" s="10"/>
    </row>
    <row r="132" spans="1:27" s="17" customFormat="1" x14ac:dyDescent="0.3">
      <c r="A132" s="10"/>
      <c r="B132" s="19"/>
      <c r="C132" s="10"/>
      <c r="D132" s="10"/>
      <c r="E132" s="10"/>
      <c r="F132" s="10"/>
      <c r="G132" s="10"/>
      <c r="H132" s="10"/>
      <c r="I132" s="10"/>
      <c r="J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2"/>
      <c r="AA132" s="10"/>
    </row>
    <row r="133" spans="1:27" s="17" customFormat="1" x14ac:dyDescent="0.3">
      <c r="A133" s="10"/>
      <c r="B133" s="19"/>
      <c r="C133" s="10"/>
      <c r="D133" s="10"/>
      <c r="E133" s="10"/>
      <c r="F133" s="10"/>
      <c r="G133" s="10"/>
      <c r="H133" s="10"/>
      <c r="I133" s="10"/>
      <c r="J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2"/>
      <c r="AA133" s="10"/>
    </row>
    <row r="134" spans="1:27" s="17" customFormat="1" x14ac:dyDescent="0.3">
      <c r="A134" s="10"/>
      <c r="B134" s="19"/>
      <c r="C134" s="10"/>
      <c r="D134" s="10"/>
      <c r="E134" s="10"/>
      <c r="F134" s="10"/>
      <c r="G134" s="10"/>
      <c r="H134" s="10"/>
      <c r="I134" s="10"/>
      <c r="J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2"/>
      <c r="AA134" s="10"/>
    </row>
    <row r="135" spans="1:27" s="17" customFormat="1" x14ac:dyDescent="0.3">
      <c r="A135" s="10"/>
      <c r="B135" s="19"/>
      <c r="C135" s="10"/>
      <c r="D135" s="10"/>
      <c r="E135" s="10"/>
      <c r="F135" s="10"/>
      <c r="G135" s="10"/>
      <c r="H135" s="10"/>
      <c r="I135" s="10"/>
      <c r="J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2"/>
      <c r="AA135" s="10"/>
    </row>
    <row r="136" spans="1:27" s="17" customFormat="1" x14ac:dyDescent="0.3">
      <c r="A136" s="10"/>
      <c r="B136" s="19"/>
      <c r="C136" s="10"/>
      <c r="D136" s="10"/>
      <c r="E136" s="10"/>
      <c r="F136" s="10"/>
      <c r="G136" s="10"/>
      <c r="H136" s="10"/>
      <c r="I136" s="10"/>
      <c r="J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2"/>
      <c r="AA136" s="10"/>
    </row>
    <row r="137" spans="1:27" s="17" customFormat="1" x14ac:dyDescent="0.3">
      <c r="A137" s="10"/>
      <c r="B137" s="19"/>
      <c r="C137" s="10"/>
      <c r="D137" s="10"/>
      <c r="E137" s="10"/>
      <c r="F137" s="10"/>
      <c r="G137" s="10"/>
      <c r="H137" s="10"/>
      <c r="I137" s="10"/>
      <c r="J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2"/>
      <c r="AA137" s="10"/>
    </row>
    <row r="138" spans="1:27" s="17" customFormat="1" x14ac:dyDescent="0.3">
      <c r="A138" s="10"/>
      <c r="B138" s="19"/>
      <c r="C138" s="10"/>
      <c r="D138" s="10"/>
      <c r="E138" s="10"/>
      <c r="F138" s="10"/>
      <c r="G138" s="10"/>
      <c r="H138" s="10"/>
      <c r="I138" s="10"/>
      <c r="J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2"/>
      <c r="AA138" s="10"/>
    </row>
    <row r="139" spans="1:27" s="17" customFormat="1" x14ac:dyDescent="0.3">
      <c r="A139" s="10"/>
      <c r="B139" s="19"/>
      <c r="C139" s="10"/>
      <c r="D139" s="10"/>
      <c r="E139" s="10"/>
      <c r="F139" s="10"/>
      <c r="G139" s="10"/>
      <c r="H139" s="10"/>
      <c r="I139" s="10"/>
      <c r="J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2"/>
      <c r="AA139" s="10"/>
    </row>
    <row r="140" spans="1:27" s="17" customFormat="1" x14ac:dyDescent="0.3">
      <c r="A140" s="10"/>
      <c r="B140" s="19"/>
      <c r="C140" s="10"/>
      <c r="D140" s="10"/>
      <c r="E140" s="10"/>
      <c r="F140" s="10"/>
      <c r="G140" s="10"/>
      <c r="H140" s="10"/>
      <c r="I140" s="10"/>
      <c r="J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2"/>
      <c r="AA140" s="10"/>
    </row>
    <row r="141" spans="1:27" s="17" customFormat="1" x14ac:dyDescent="0.3">
      <c r="A141" s="10"/>
      <c r="B141" s="19"/>
      <c r="C141" s="10"/>
      <c r="D141" s="10"/>
      <c r="E141" s="10"/>
      <c r="F141" s="10"/>
      <c r="G141" s="10"/>
      <c r="H141" s="10"/>
      <c r="I141" s="10"/>
      <c r="J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2"/>
      <c r="AA141" s="10"/>
    </row>
    <row r="142" spans="1:27" s="17" customFormat="1" x14ac:dyDescent="0.3">
      <c r="A142" s="10"/>
      <c r="B142" s="19"/>
      <c r="C142" s="10"/>
      <c r="D142" s="10"/>
      <c r="E142" s="10"/>
      <c r="F142" s="10"/>
      <c r="G142" s="10"/>
      <c r="H142" s="10"/>
      <c r="I142" s="10"/>
      <c r="J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2"/>
      <c r="AA142" s="10"/>
    </row>
    <row r="143" spans="1:27" s="17" customFormat="1" x14ac:dyDescent="0.3">
      <c r="A143" s="10"/>
      <c r="B143" s="19"/>
      <c r="C143" s="10"/>
      <c r="D143" s="10"/>
      <c r="E143" s="10"/>
      <c r="F143" s="10"/>
      <c r="G143" s="10"/>
      <c r="H143" s="10"/>
      <c r="I143" s="10"/>
      <c r="J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2"/>
      <c r="AA143" s="10"/>
    </row>
    <row r="144" spans="1:27" s="17" customFormat="1" x14ac:dyDescent="0.3">
      <c r="A144" s="10"/>
      <c r="B144" s="19"/>
      <c r="C144" s="10"/>
      <c r="D144" s="10"/>
      <c r="E144" s="10"/>
      <c r="F144" s="10"/>
      <c r="G144" s="10"/>
      <c r="H144" s="10"/>
      <c r="I144" s="10"/>
      <c r="J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2"/>
      <c r="AA144" s="10"/>
    </row>
    <row r="145" spans="1:27" s="17" customFormat="1" x14ac:dyDescent="0.3">
      <c r="A145" s="10"/>
      <c r="B145" s="19"/>
      <c r="C145" s="10"/>
      <c r="D145" s="10"/>
      <c r="E145" s="10"/>
      <c r="F145" s="10"/>
      <c r="G145" s="10"/>
      <c r="H145" s="10"/>
      <c r="I145" s="10"/>
      <c r="J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2"/>
      <c r="AA145" s="10"/>
    </row>
    <row r="146" spans="1:27" s="17" customFormat="1" x14ac:dyDescent="0.3">
      <c r="A146" s="10"/>
      <c r="B146" s="19"/>
      <c r="C146" s="10"/>
      <c r="D146" s="10"/>
      <c r="E146" s="10"/>
      <c r="F146" s="10"/>
      <c r="G146" s="10"/>
      <c r="H146" s="10"/>
      <c r="I146" s="10"/>
      <c r="J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2"/>
      <c r="AA146" s="10"/>
    </row>
    <row r="147" spans="1:27" s="17" customFormat="1" x14ac:dyDescent="0.3">
      <c r="A147" s="10"/>
      <c r="B147" s="19"/>
      <c r="C147" s="10"/>
      <c r="D147" s="10"/>
      <c r="E147" s="10"/>
      <c r="F147" s="10"/>
      <c r="G147" s="10"/>
      <c r="H147" s="10"/>
      <c r="I147" s="10"/>
      <c r="J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2"/>
      <c r="AA147" s="10"/>
    </row>
    <row r="148" spans="1:27" s="17" customFormat="1" x14ac:dyDescent="0.3">
      <c r="A148" s="10"/>
      <c r="B148" s="19"/>
      <c r="C148" s="10"/>
      <c r="D148" s="10"/>
      <c r="E148" s="10"/>
      <c r="F148" s="10"/>
      <c r="G148" s="10"/>
      <c r="H148" s="10"/>
      <c r="I148" s="10"/>
      <c r="J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2"/>
      <c r="AA148" s="10"/>
    </row>
    <row r="149" spans="1:27" s="17" customFormat="1" x14ac:dyDescent="0.3">
      <c r="A149" s="10"/>
      <c r="B149" s="19"/>
      <c r="C149" s="10"/>
      <c r="D149" s="10"/>
      <c r="E149" s="10"/>
      <c r="F149" s="10"/>
      <c r="G149" s="10"/>
      <c r="H149" s="10"/>
      <c r="I149" s="10"/>
      <c r="J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2"/>
      <c r="AA149" s="10"/>
    </row>
    <row r="150" spans="1:27" s="17" customFormat="1" x14ac:dyDescent="0.3">
      <c r="A150" s="10"/>
      <c r="B150" s="19"/>
      <c r="C150" s="10"/>
      <c r="D150" s="10"/>
      <c r="E150" s="10"/>
      <c r="F150" s="10"/>
      <c r="G150" s="10"/>
      <c r="H150" s="10"/>
      <c r="I150" s="10"/>
      <c r="J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2"/>
      <c r="AA150" s="10"/>
    </row>
    <row r="151" spans="1:27" s="17" customFormat="1" x14ac:dyDescent="0.3">
      <c r="A151" s="10"/>
      <c r="B151" s="19"/>
      <c r="C151" s="10"/>
      <c r="D151" s="10"/>
      <c r="E151" s="10"/>
      <c r="F151" s="10"/>
      <c r="G151" s="10"/>
      <c r="H151" s="10"/>
      <c r="I151" s="10"/>
      <c r="J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2"/>
      <c r="AA151" s="10"/>
    </row>
    <row r="152" spans="1:27" s="17" customFormat="1" x14ac:dyDescent="0.3">
      <c r="A152" s="10"/>
      <c r="B152" s="19"/>
      <c r="C152" s="10"/>
      <c r="D152" s="10"/>
      <c r="E152" s="10"/>
      <c r="F152" s="10"/>
      <c r="G152" s="10"/>
      <c r="H152" s="10"/>
      <c r="I152" s="10"/>
      <c r="J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2"/>
      <c r="AA152" s="10"/>
    </row>
    <row r="153" spans="1:27" s="17" customFormat="1" x14ac:dyDescent="0.3">
      <c r="A153" s="10"/>
      <c r="B153" s="19"/>
      <c r="C153" s="10"/>
      <c r="D153" s="10"/>
      <c r="E153" s="10"/>
      <c r="F153" s="10"/>
      <c r="G153" s="10"/>
      <c r="H153" s="10"/>
      <c r="I153" s="10"/>
      <c r="J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2"/>
      <c r="AA153" s="10"/>
    </row>
    <row r="154" spans="1:27" s="17" customFormat="1" x14ac:dyDescent="0.3">
      <c r="A154" s="10"/>
      <c r="B154" s="19"/>
      <c r="C154" s="10"/>
      <c r="D154" s="10"/>
      <c r="E154" s="10"/>
      <c r="F154" s="10"/>
      <c r="G154" s="10"/>
      <c r="H154" s="10"/>
      <c r="I154" s="10"/>
      <c r="J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2"/>
      <c r="AA154" s="10"/>
    </row>
    <row r="155" spans="1:27" s="17" customFormat="1" x14ac:dyDescent="0.3">
      <c r="A155" s="10"/>
      <c r="B155" s="19"/>
      <c r="C155" s="10"/>
      <c r="D155" s="10"/>
      <c r="E155" s="10"/>
      <c r="F155" s="10"/>
      <c r="G155" s="10"/>
      <c r="H155" s="10"/>
      <c r="I155" s="10"/>
      <c r="J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2"/>
      <c r="AA155" s="10"/>
    </row>
    <row r="156" spans="1:27" s="17" customFormat="1" x14ac:dyDescent="0.3">
      <c r="A156" s="10"/>
      <c r="B156" s="19"/>
      <c r="C156" s="10"/>
      <c r="D156" s="10"/>
      <c r="E156" s="10"/>
      <c r="F156" s="10"/>
      <c r="G156" s="10"/>
      <c r="H156" s="10"/>
      <c r="I156" s="10"/>
      <c r="J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2"/>
      <c r="AA156" s="10"/>
    </row>
    <row r="157" spans="1:27" s="17" customFormat="1" x14ac:dyDescent="0.3">
      <c r="A157" s="10"/>
      <c r="B157" s="19"/>
      <c r="C157" s="10"/>
      <c r="D157" s="10"/>
      <c r="E157" s="10"/>
      <c r="F157" s="10"/>
      <c r="G157" s="10"/>
      <c r="H157" s="10"/>
      <c r="I157" s="10"/>
      <c r="J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2"/>
      <c r="AA157" s="10"/>
    </row>
    <row r="158" spans="1:27" s="17" customFormat="1" x14ac:dyDescent="0.3">
      <c r="A158" s="10"/>
      <c r="B158" s="19"/>
      <c r="C158" s="10"/>
      <c r="D158" s="10"/>
      <c r="E158" s="10"/>
      <c r="F158" s="10"/>
      <c r="G158" s="10"/>
      <c r="H158" s="10"/>
      <c r="I158" s="10"/>
      <c r="J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2"/>
      <c r="AA158" s="10"/>
    </row>
    <row r="159" spans="1:27" s="17" customFormat="1" x14ac:dyDescent="0.3">
      <c r="A159" s="10"/>
      <c r="B159" s="19"/>
      <c r="C159" s="10"/>
      <c r="D159" s="10"/>
      <c r="E159" s="10"/>
      <c r="F159" s="10"/>
      <c r="G159" s="10"/>
      <c r="H159" s="10"/>
      <c r="I159" s="10"/>
      <c r="J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2"/>
      <c r="AA159" s="10"/>
    </row>
    <row r="160" spans="1:27" s="17" customFormat="1" x14ac:dyDescent="0.3">
      <c r="A160" s="10"/>
      <c r="B160" s="19"/>
      <c r="C160" s="10"/>
      <c r="D160" s="10"/>
      <c r="E160" s="10"/>
      <c r="F160" s="10"/>
      <c r="G160" s="10"/>
      <c r="H160" s="10"/>
      <c r="I160" s="10"/>
      <c r="J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2"/>
      <c r="AA160" s="10"/>
    </row>
    <row r="161" spans="1:27" s="17" customFormat="1" x14ac:dyDescent="0.3">
      <c r="A161" s="10"/>
      <c r="B161" s="19"/>
      <c r="C161" s="10"/>
      <c r="D161" s="10"/>
      <c r="E161" s="10"/>
      <c r="F161" s="10"/>
      <c r="G161" s="10"/>
      <c r="H161" s="10"/>
      <c r="I161" s="10"/>
      <c r="J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2"/>
      <c r="AA161" s="10"/>
    </row>
    <row r="162" spans="1:27" s="17" customFormat="1" x14ac:dyDescent="0.3">
      <c r="A162" s="10"/>
      <c r="B162" s="19"/>
      <c r="C162" s="10"/>
      <c r="D162" s="10"/>
      <c r="E162" s="10"/>
      <c r="F162" s="10"/>
      <c r="G162" s="10"/>
      <c r="H162" s="10"/>
      <c r="I162" s="10"/>
      <c r="J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2"/>
      <c r="AA162" s="10"/>
    </row>
    <row r="163" spans="1:27" s="17" customFormat="1" x14ac:dyDescent="0.3">
      <c r="A163" s="10"/>
      <c r="B163" s="19"/>
      <c r="C163" s="10"/>
      <c r="D163" s="10"/>
      <c r="E163" s="10"/>
      <c r="F163" s="10"/>
      <c r="G163" s="10"/>
      <c r="H163" s="10"/>
      <c r="I163" s="10"/>
      <c r="J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2"/>
      <c r="AA163" s="10"/>
    </row>
    <row r="164" spans="1:27" s="17" customFormat="1" x14ac:dyDescent="0.3">
      <c r="A164" s="10"/>
      <c r="B164" s="19"/>
      <c r="C164" s="10"/>
      <c r="D164" s="10"/>
      <c r="E164" s="10"/>
      <c r="F164" s="10"/>
      <c r="G164" s="10"/>
      <c r="H164" s="10"/>
      <c r="I164" s="10"/>
      <c r="J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2"/>
      <c r="AA164" s="10"/>
    </row>
    <row r="165" spans="1:27" s="17" customFormat="1" x14ac:dyDescent="0.3">
      <c r="A165" s="10"/>
      <c r="B165" s="19"/>
      <c r="C165" s="10"/>
      <c r="D165" s="10"/>
      <c r="E165" s="10"/>
      <c r="F165" s="10"/>
      <c r="G165" s="10"/>
      <c r="H165" s="10"/>
      <c r="I165" s="10"/>
      <c r="J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2"/>
      <c r="AA165" s="10"/>
    </row>
    <row r="166" spans="1:27" s="17" customFormat="1" x14ac:dyDescent="0.3">
      <c r="A166" s="10"/>
      <c r="B166" s="19"/>
      <c r="C166" s="10"/>
      <c r="D166" s="10"/>
      <c r="E166" s="10"/>
      <c r="F166" s="10"/>
      <c r="G166" s="10"/>
      <c r="H166" s="10"/>
      <c r="I166" s="10"/>
      <c r="J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2"/>
      <c r="AA166" s="10"/>
    </row>
    <row r="167" spans="1:27" s="17" customFormat="1" x14ac:dyDescent="0.3">
      <c r="A167" s="10"/>
      <c r="B167" s="19"/>
      <c r="C167" s="10"/>
      <c r="D167" s="10"/>
      <c r="E167" s="10"/>
      <c r="F167" s="10"/>
      <c r="G167" s="10"/>
      <c r="H167" s="10"/>
      <c r="I167" s="10"/>
      <c r="J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2"/>
      <c r="AA167" s="10"/>
    </row>
    <row r="168" spans="1:27" s="17" customFormat="1" x14ac:dyDescent="0.3">
      <c r="A168" s="10"/>
      <c r="B168" s="19"/>
      <c r="C168" s="10"/>
      <c r="D168" s="10"/>
      <c r="E168" s="10"/>
      <c r="F168" s="10"/>
      <c r="G168" s="10"/>
      <c r="H168" s="10"/>
      <c r="I168" s="10"/>
      <c r="J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2"/>
      <c r="AA168" s="10"/>
    </row>
    <row r="169" spans="1:27" s="17" customFormat="1" x14ac:dyDescent="0.3">
      <c r="A169" s="10"/>
      <c r="B169" s="19"/>
      <c r="C169" s="10"/>
      <c r="D169" s="10"/>
      <c r="E169" s="10"/>
      <c r="F169" s="10"/>
      <c r="G169" s="10"/>
      <c r="H169" s="10"/>
      <c r="I169" s="10"/>
      <c r="J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2"/>
      <c r="AA169" s="10"/>
    </row>
    <row r="170" spans="1:27" s="17" customFormat="1" x14ac:dyDescent="0.3">
      <c r="A170" s="10"/>
      <c r="B170" s="19"/>
      <c r="C170" s="10"/>
      <c r="D170" s="10"/>
      <c r="E170" s="10"/>
      <c r="F170" s="10"/>
      <c r="G170" s="10"/>
      <c r="H170" s="10"/>
      <c r="I170" s="10"/>
      <c r="J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2"/>
      <c r="AA170" s="10"/>
    </row>
    <row r="171" spans="1:27" s="17" customFormat="1" x14ac:dyDescent="0.3">
      <c r="A171" s="10"/>
      <c r="B171" s="19"/>
      <c r="C171" s="10"/>
      <c r="D171" s="10"/>
      <c r="E171" s="10"/>
      <c r="F171" s="10"/>
      <c r="G171" s="10"/>
      <c r="H171" s="10"/>
      <c r="I171" s="10"/>
      <c r="J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2"/>
      <c r="AA171" s="10"/>
    </row>
    <row r="172" spans="1:27" s="17" customFormat="1" x14ac:dyDescent="0.3">
      <c r="A172" s="10"/>
      <c r="B172" s="19"/>
      <c r="C172" s="10"/>
      <c r="D172" s="10"/>
      <c r="E172" s="10"/>
      <c r="F172" s="10"/>
      <c r="G172" s="10"/>
      <c r="H172" s="10"/>
      <c r="I172" s="10"/>
      <c r="J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2"/>
      <c r="AA172" s="10"/>
    </row>
    <row r="173" spans="1:27" s="17" customFormat="1" x14ac:dyDescent="0.3">
      <c r="A173" s="10"/>
      <c r="B173" s="19"/>
      <c r="C173" s="10"/>
      <c r="D173" s="10"/>
      <c r="E173" s="10"/>
      <c r="F173" s="10"/>
      <c r="G173" s="10"/>
      <c r="H173" s="10"/>
      <c r="I173" s="10"/>
      <c r="J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2"/>
      <c r="AA173" s="10"/>
    </row>
    <row r="174" spans="1:27" s="17" customFormat="1" x14ac:dyDescent="0.3">
      <c r="A174" s="10"/>
      <c r="B174" s="19"/>
      <c r="C174" s="10"/>
      <c r="D174" s="10"/>
      <c r="E174" s="10"/>
      <c r="F174" s="10"/>
      <c r="G174" s="10"/>
      <c r="H174" s="10"/>
      <c r="I174" s="10"/>
      <c r="J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2"/>
      <c r="AA174" s="10"/>
    </row>
    <row r="175" spans="1:27" s="17" customFormat="1" x14ac:dyDescent="0.3">
      <c r="A175" s="10"/>
      <c r="B175" s="19"/>
      <c r="C175" s="10"/>
      <c r="D175" s="10"/>
      <c r="E175" s="10"/>
      <c r="F175" s="10"/>
      <c r="G175" s="10"/>
      <c r="H175" s="10"/>
      <c r="I175" s="10"/>
      <c r="J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2"/>
      <c r="AA175" s="10"/>
    </row>
    <row r="176" spans="1:27" s="17" customFormat="1" x14ac:dyDescent="0.3">
      <c r="A176" s="10"/>
      <c r="B176" s="19"/>
      <c r="C176" s="10"/>
      <c r="D176" s="10"/>
      <c r="E176" s="10"/>
      <c r="F176" s="10"/>
      <c r="G176" s="10"/>
      <c r="H176" s="10"/>
      <c r="I176" s="10"/>
      <c r="J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2"/>
      <c r="AA176" s="10"/>
    </row>
    <row r="177" spans="1:27" s="17" customFormat="1" x14ac:dyDescent="0.3">
      <c r="A177" s="10"/>
      <c r="B177" s="19"/>
      <c r="C177" s="10"/>
      <c r="D177" s="10"/>
      <c r="E177" s="10"/>
      <c r="F177" s="10"/>
      <c r="G177" s="10"/>
      <c r="H177" s="10"/>
      <c r="I177" s="10"/>
      <c r="J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2"/>
      <c r="AA177" s="10"/>
    </row>
    <row r="178" spans="1:27" s="17" customFormat="1" x14ac:dyDescent="0.3">
      <c r="A178" s="10"/>
      <c r="B178" s="19"/>
      <c r="C178" s="10"/>
      <c r="D178" s="10"/>
      <c r="E178" s="10"/>
      <c r="F178" s="10"/>
      <c r="G178" s="10"/>
      <c r="H178" s="10"/>
      <c r="I178" s="10"/>
      <c r="J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2"/>
      <c r="AA178" s="10"/>
    </row>
    <row r="179" spans="1:27" s="17" customFormat="1" x14ac:dyDescent="0.3">
      <c r="A179" s="10"/>
      <c r="B179" s="19"/>
      <c r="C179" s="10"/>
      <c r="D179" s="10"/>
      <c r="E179" s="10"/>
      <c r="F179" s="10"/>
      <c r="G179" s="10"/>
      <c r="H179" s="10"/>
      <c r="I179" s="10"/>
      <c r="J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2"/>
      <c r="AA179" s="10"/>
    </row>
    <row r="180" spans="1:27" s="17" customFormat="1" x14ac:dyDescent="0.3">
      <c r="A180" s="10"/>
      <c r="B180" s="19"/>
      <c r="C180" s="10"/>
      <c r="D180" s="10"/>
      <c r="E180" s="10"/>
      <c r="F180" s="10"/>
      <c r="G180" s="10"/>
      <c r="H180" s="10"/>
      <c r="I180" s="10"/>
      <c r="J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2"/>
      <c r="AA180" s="10"/>
    </row>
    <row r="181" spans="1:27" s="17" customFormat="1" x14ac:dyDescent="0.3">
      <c r="A181" s="10"/>
      <c r="B181" s="19"/>
      <c r="C181" s="10"/>
      <c r="D181" s="10"/>
      <c r="E181" s="10"/>
      <c r="F181" s="10"/>
      <c r="G181" s="10"/>
      <c r="H181" s="10"/>
      <c r="I181" s="10"/>
      <c r="J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2"/>
      <c r="AA181" s="10"/>
    </row>
    <row r="182" spans="1:27" s="17" customFormat="1" x14ac:dyDescent="0.3">
      <c r="A182" s="10"/>
      <c r="B182" s="19"/>
      <c r="C182" s="10"/>
      <c r="D182" s="10"/>
      <c r="E182" s="10"/>
      <c r="F182" s="10"/>
      <c r="G182" s="10"/>
      <c r="H182" s="10"/>
      <c r="I182" s="10"/>
      <c r="J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2"/>
      <c r="AA182" s="10"/>
    </row>
    <row r="183" spans="1:27" s="17" customFormat="1" x14ac:dyDescent="0.3">
      <c r="A183" s="10"/>
      <c r="B183" s="19"/>
      <c r="C183" s="10"/>
      <c r="D183" s="10"/>
      <c r="E183" s="10"/>
      <c r="F183" s="10"/>
      <c r="G183" s="10"/>
      <c r="H183" s="10"/>
      <c r="I183" s="10"/>
      <c r="J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2"/>
      <c r="AA183" s="10"/>
    </row>
    <row r="184" spans="1:27" s="17" customFormat="1" x14ac:dyDescent="0.3">
      <c r="A184" s="10"/>
      <c r="B184" s="19"/>
      <c r="C184" s="10"/>
      <c r="D184" s="10"/>
      <c r="E184" s="10"/>
      <c r="F184" s="10"/>
      <c r="G184" s="10"/>
      <c r="H184" s="10"/>
      <c r="I184" s="10"/>
      <c r="J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2"/>
      <c r="AA184" s="10"/>
    </row>
    <row r="185" spans="1:27" s="17" customFormat="1" x14ac:dyDescent="0.3">
      <c r="A185" s="10"/>
      <c r="B185" s="19"/>
      <c r="C185" s="10"/>
      <c r="D185" s="10"/>
      <c r="E185" s="10"/>
      <c r="F185" s="10"/>
      <c r="G185" s="10"/>
      <c r="H185" s="10"/>
      <c r="I185" s="10"/>
      <c r="J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2"/>
      <c r="AA185" s="10"/>
    </row>
    <row r="186" spans="1:27" s="17" customFormat="1" x14ac:dyDescent="0.3">
      <c r="A186" s="10"/>
      <c r="B186" s="19"/>
      <c r="C186" s="10"/>
      <c r="D186" s="10"/>
      <c r="E186" s="10"/>
      <c r="F186" s="10"/>
      <c r="G186" s="10"/>
      <c r="H186" s="10"/>
      <c r="I186" s="10"/>
      <c r="J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2"/>
      <c r="AA186" s="10"/>
    </row>
    <row r="187" spans="1:27" s="17" customFormat="1" x14ac:dyDescent="0.3">
      <c r="A187" s="10"/>
      <c r="B187" s="19"/>
      <c r="C187" s="10"/>
      <c r="D187" s="10"/>
      <c r="E187" s="10"/>
      <c r="F187" s="10"/>
      <c r="G187" s="10"/>
      <c r="H187" s="10"/>
      <c r="I187" s="10"/>
      <c r="J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2"/>
      <c r="AA187" s="10"/>
    </row>
    <row r="188" spans="1:27" s="17" customFormat="1" x14ac:dyDescent="0.3">
      <c r="A188" s="10"/>
      <c r="B188" s="19"/>
      <c r="C188" s="10"/>
      <c r="D188" s="10"/>
      <c r="E188" s="10"/>
      <c r="F188" s="10"/>
      <c r="G188" s="10"/>
      <c r="H188" s="10"/>
      <c r="I188" s="10"/>
      <c r="J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2"/>
      <c r="AA188" s="10"/>
    </row>
    <row r="189" spans="1:27" s="17" customFormat="1" x14ac:dyDescent="0.3">
      <c r="A189" s="10"/>
      <c r="B189" s="19"/>
      <c r="C189" s="10"/>
      <c r="D189" s="10"/>
      <c r="E189" s="10"/>
      <c r="F189" s="10"/>
      <c r="G189" s="10"/>
      <c r="H189" s="10"/>
      <c r="I189" s="10"/>
      <c r="J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2"/>
      <c r="AA189" s="10"/>
    </row>
    <row r="190" spans="1:27" s="17" customFormat="1" x14ac:dyDescent="0.3">
      <c r="A190" s="10"/>
      <c r="B190" s="19"/>
      <c r="C190" s="10"/>
      <c r="D190" s="10"/>
      <c r="E190" s="10"/>
      <c r="F190" s="10"/>
      <c r="G190" s="10"/>
      <c r="H190" s="10"/>
      <c r="I190" s="10"/>
      <c r="J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2"/>
      <c r="AA190" s="10"/>
    </row>
    <row r="191" spans="1:27" s="17" customFormat="1" x14ac:dyDescent="0.3">
      <c r="A191" s="10"/>
      <c r="B191" s="19"/>
      <c r="C191" s="10"/>
      <c r="D191" s="10"/>
      <c r="E191" s="10"/>
      <c r="F191" s="10"/>
      <c r="G191" s="10"/>
      <c r="H191" s="10"/>
      <c r="I191" s="10"/>
      <c r="J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2"/>
      <c r="AA191" s="10"/>
    </row>
    <row r="192" spans="1:27" s="17" customFormat="1" x14ac:dyDescent="0.3">
      <c r="A192" s="10"/>
      <c r="B192" s="19"/>
      <c r="C192" s="10"/>
      <c r="D192" s="10"/>
      <c r="E192" s="10"/>
      <c r="F192" s="10"/>
      <c r="G192" s="10"/>
      <c r="H192" s="10"/>
      <c r="I192" s="10"/>
      <c r="J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2"/>
      <c r="AA192" s="10"/>
    </row>
    <row r="193" spans="1:27" s="17" customFormat="1" x14ac:dyDescent="0.3">
      <c r="A193" s="10"/>
      <c r="B193" s="19"/>
      <c r="C193" s="10"/>
      <c r="D193" s="10"/>
      <c r="E193" s="10"/>
      <c r="F193" s="10"/>
      <c r="G193" s="10"/>
      <c r="H193" s="10"/>
      <c r="I193" s="10"/>
      <c r="J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2"/>
      <c r="AA193" s="10"/>
    </row>
    <row r="194" spans="1:27" s="17" customFormat="1" x14ac:dyDescent="0.3">
      <c r="A194" s="10"/>
      <c r="B194" s="19"/>
      <c r="C194" s="10"/>
      <c r="D194" s="10"/>
      <c r="E194" s="10"/>
      <c r="F194" s="10"/>
      <c r="G194" s="10"/>
      <c r="H194" s="10"/>
      <c r="I194" s="10"/>
      <c r="J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2"/>
      <c r="AA194" s="10"/>
    </row>
    <row r="195" spans="1:27" s="17" customFormat="1" x14ac:dyDescent="0.3">
      <c r="A195" s="10"/>
      <c r="B195" s="19"/>
      <c r="C195" s="10"/>
      <c r="D195" s="10"/>
      <c r="E195" s="10"/>
      <c r="F195" s="10"/>
      <c r="G195" s="10"/>
      <c r="H195" s="10"/>
      <c r="I195" s="10"/>
      <c r="J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2"/>
      <c r="AA195" s="10"/>
    </row>
    <row r="196" spans="1:27" s="17" customFormat="1" x14ac:dyDescent="0.3">
      <c r="A196" s="10"/>
      <c r="B196" s="19"/>
      <c r="C196" s="10"/>
      <c r="D196" s="10"/>
      <c r="E196" s="10"/>
      <c r="F196" s="10"/>
      <c r="G196" s="10"/>
      <c r="H196" s="10"/>
      <c r="I196" s="10"/>
      <c r="J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2"/>
      <c r="AA196" s="10"/>
    </row>
    <row r="197" spans="1:27" s="17" customFormat="1" x14ac:dyDescent="0.3">
      <c r="A197" s="10"/>
      <c r="B197" s="19"/>
      <c r="C197" s="10"/>
      <c r="D197" s="10"/>
      <c r="E197" s="10"/>
      <c r="F197" s="10"/>
      <c r="G197" s="10"/>
      <c r="H197" s="10"/>
      <c r="I197" s="10"/>
      <c r="J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2"/>
      <c r="AA197" s="10"/>
    </row>
    <row r="198" spans="1:27" s="17" customFormat="1" x14ac:dyDescent="0.3">
      <c r="A198" s="10"/>
      <c r="B198" s="19"/>
      <c r="C198" s="10"/>
      <c r="D198" s="10"/>
      <c r="E198" s="10"/>
      <c r="F198" s="10"/>
      <c r="G198" s="10"/>
      <c r="H198" s="10"/>
      <c r="I198" s="10"/>
      <c r="J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2"/>
      <c r="AA198" s="10"/>
    </row>
    <row r="199" spans="1:27" s="17" customFormat="1" x14ac:dyDescent="0.3">
      <c r="A199" s="10"/>
      <c r="B199" s="19"/>
      <c r="C199" s="10"/>
      <c r="D199" s="10"/>
      <c r="E199" s="10"/>
      <c r="F199" s="10"/>
      <c r="G199" s="10"/>
      <c r="H199" s="10"/>
      <c r="I199" s="10"/>
      <c r="J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2"/>
      <c r="AA199" s="10"/>
    </row>
    <row r="200" spans="1:27" s="17" customFormat="1" x14ac:dyDescent="0.3">
      <c r="A200" s="10"/>
      <c r="B200" s="19"/>
      <c r="C200" s="10"/>
      <c r="D200" s="10"/>
      <c r="E200" s="10"/>
      <c r="F200" s="10"/>
      <c r="G200" s="10"/>
      <c r="H200" s="10"/>
      <c r="I200" s="10"/>
      <c r="J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2"/>
      <c r="AA200" s="10"/>
    </row>
    <row r="201" spans="1:27" s="17" customFormat="1" x14ac:dyDescent="0.3">
      <c r="A201" s="10"/>
      <c r="B201" s="19"/>
      <c r="C201" s="10"/>
      <c r="D201" s="10"/>
      <c r="E201" s="10"/>
      <c r="F201" s="10"/>
      <c r="G201" s="10"/>
      <c r="H201" s="10"/>
      <c r="I201" s="10"/>
      <c r="J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2"/>
      <c r="AA201" s="10"/>
    </row>
    <row r="202" spans="1:27" s="17" customFormat="1" x14ac:dyDescent="0.3">
      <c r="A202" s="10"/>
      <c r="B202" s="19"/>
      <c r="C202" s="10"/>
      <c r="D202" s="10"/>
      <c r="E202" s="10"/>
      <c r="F202" s="10"/>
      <c r="G202" s="10"/>
      <c r="H202" s="10"/>
      <c r="I202" s="10"/>
      <c r="J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2"/>
      <c r="AA202" s="10"/>
    </row>
    <row r="203" spans="1:27" s="17" customFormat="1" x14ac:dyDescent="0.3">
      <c r="A203" s="10"/>
      <c r="B203" s="19"/>
      <c r="C203" s="10"/>
      <c r="D203" s="10"/>
      <c r="E203" s="10"/>
      <c r="F203" s="10"/>
      <c r="G203" s="10"/>
      <c r="H203" s="10"/>
      <c r="I203" s="10"/>
      <c r="J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2"/>
      <c r="AA203" s="10"/>
    </row>
    <row r="204" spans="1:27" s="17" customFormat="1" x14ac:dyDescent="0.3">
      <c r="A204" s="10"/>
      <c r="B204" s="19"/>
      <c r="C204" s="10"/>
      <c r="D204" s="10"/>
      <c r="E204" s="10"/>
      <c r="F204" s="10"/>
      <c r="G204" s="10"/>
      <c r="H204" s="10"/>
      <c r="I204" s="10"/>
      <c r="J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2"/>
      <c r="AA204" s="10"/>
    </row>
    <row r="205" spans="1:27" s="17" customFormat="1" x14ac:dyDescent="0.3">
      <c r="A205" s="10"/>
      <c r="B205" s="19"/>
      <c r="C205" s="10"/>
      <c r="D205" s="10"/>
      <c r="E205" s="10"/>
      <c r="F205" s="10"/>
      <c r="G205" s="10"/>
      <c r="H205" s="10"/>
      <c r="I205" s="10"/>
      <c r="J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2"/>
      <c r="AA205" s="10"/>
    </row>
    <row r="206" spans="1:27" s="17" customFormat="1" x14ac:dyDescent="0.3">
      <c r="A206" s="10"/>
      <c r="B206" s="19"/>
      <c r="C206" s="10"/>
      <c r="D206" s="10"/>
      <c r="E206" s="10"/>
      <c r="F206" s="10"/>
      <c r="G206" s="10"/>
      <c r="H206" s="10"/>
      <c r="I206" s="10"/>
      <c r="J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2"/>
      <c r="AA206" s="10"/>
    </row>
    <row r="207" spans="1:27" s="17" customFormat="1" x14ac:dyDescent="0.3">
      <c r="A207" s="10"/>
      <c r="B207" s="19"/>
      <c r="C207" s="10"/>
      <c r="D207" s="10"/>
      <c r="E207" s="10"/>
      <c r="F207" s="10"/>
      <c r="G207" s="10"/>
      <c r="H207" s="10"/>
      <c r="I207" s="10"/>
      <c r="J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2"/>
      <c r="AA207" s="10"/>
    </row>
    <row r="208" spans="1:27" s="17" customFormat="1" x14ac:dyDescent="0.3">
      <c r="A208" s="10"/>
      <c r="B208" s="19"/>
      <c r="C208" s="10"/>
      <c r="D208" s="10"/>
      <c r="E208" s="10"/>
      <c r="F208" s="10"/>
      <c r="G208" s="10"/>
      <c r="H208" s="10"/>
      <c r="I208" s="10"/>
      <c r="J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2"/>
      <c r="AA208" s="10"/>
    </row>
    <row r="209" spans="1:27" s="17" customFormat="1" x14ac:dyDescent="0.3">
      <c r="A209" s="10"/>
      <c r="B209" s="19"/>
      <c r="C209" s="10"/>
      <c r="D209" s="10"/>
      <c r="E209" s="10"/>
      <c r="F209" s="10"/>
      <c r="G209" s="10"/>
      <c r="H209" s="10"/>
      <c r="I209" s="10"/>
      <c r="J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2"/>
      <c r="AA209" s="10"/>
    </row>
    <row r="210" spans="1:27" s="17" customFormat="1" x14ac:dyDescent="0.3">
      <c r="A210" s="10"/>
      <c r="B210" s="19"/>
      <c r="C210" s="10"/>
      <c r="D210" s="10"/>
      <c r="E210" s="10"/>
      <c r="F210" s="10"/>
      <c r="G210" s="10"/>
      <c r="H210" s="10"/>
      <c r="I210" s="10"/>
      <c r="J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2"/>
      <c r="AA210" s="10"/>
    </row>
    <row r="211" spans="1:27" s="17" customFormat="1" x14ac:dyDescent="0.3">
      <c r="A211" s="10"/>
      <c r="B211" s="19"/>
      <c r="C211" s="10"/>
      <c r="D211" s="10"/>
      <c r="E211" s="10"/>
      <c r="F211" s="10"/>
      <c r="G211" s="10"/>
      <c r="H211" s="10"/>
      <c r="I211" s="10"/>
      <c r="J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2"/>
      <c r="AA211" s="10"/>
    </row>
    <row r="212" spans="1:27" s="17" customFormat="1" x14ac:dyDescent="0.3">
      <c r="A212" s="10"/>
      <c r="B212" s="19"/>
      <c r="C212" s="10"/>
      <c r="D212" s="10"/>
      <c r="E212" s="10"/>
      <c r="F212" s="10"/>
      <c r="G212" s="10"/>
      <c r="H212" s="10"/>
      <c r="I212" s="10"/>
      <c r="J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2"/>
      <c r="AA212" s="10"/>
    </row>
    <row r="213" spans="1:27" s="17" customFormat="1" x14ac:dyDescent="0.3">
      <c r="A213" s="10"/>
      <c r="B213" s="19"/>
      <c r="C213" s="10"/>
      <c r="D213" s="10"/>
      <c r="E213" s="10"/>
      <c r="F213" s="10"/>
      <c r="G213" s="10"/>
      <c r="H213" s="10"/>
      <c r="I213" s="10"/>
      <c r="J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2"/>
      <c r="AA213" s="10"/>
    </row>
    <row r="214" spans="1:27" s="17" customFormat="1" x14ac:dyDescent="0.3">
      <c r="A214" s="10"/>
      <c r="B214" s="19"/>
      <c r="C214" s="10"/>
      <c r="D214" s="10"/>
      <c r="E214" s="10"/>
      <c r="F214" s="10"/>
      <c r="G214" s="10"/>
      <c r="H214" s="10"/>
      <c r="I214" s="10"/>
      <c r="J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2"/>
      <c r="AA214" s="10"/>
    </row>
    <row r="215" spans="1:27" s="17" customFormat="1" x14ac:dyDescent="0.3">
      <c r="A215" s="10"/>
      <c r="B215" s="19"/>
      <c r="C215" s="10"/>
      <c r="D215" s="10"/>
      <c r="E215" s="10"/>
      <c r="F215" s="10"/>
      <c r="G215" s="10"/>
      <c r="H215" s="10"/>
      <c r="I215" s="10"/>
      <c r="J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2"/>
      <c r="AA215" s="10"/>
    </row>
    <row r="216" spans="1:27" s="17" customFormat="1" x14ac:dyDescent="0.3">
      <c r="A216" s="10"/>
      <c r="B216" s="19"/>
      <c r="C216" s="10"/>
      <c r="D216" s="10"/>
      <c r="E216" s="10"/>
      <c r="F216" s="10"/>
      <c r="G216" s="10"/>
      <c r="H216" s="10"/>
      <c r="I216" s="10"/>
      <c r="J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2"/>
      <c r="AA216" s="10"/>
    </row>
    <row r="217" spans="1:27" s="17" customFormat="1" x14ac:dyDescent="0.3">
      <c r="A217" s="10"/>
      <c r="B217" s="19"/>
      <c r="C217" s="10"/>
      <c r="D217" s="10"/>
      <c r="E217" s="10"/>
      <c r="F217" s="10"/>
      <c r="G217" s="10"/>
      <c r="H217" s="10"/>
      <c r="I217" s="10"/>
      <c r="J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2"/>
      <c r="AA217" s="10"/>
    </row>
    <row r="218" spans="1:27" s="17" customFormat="1" x14ac:dyDescent="0.3">
      <c r="A218" s="10"/>
      <c r="B218" s="19"/>
      <c r="C218" s="10"/>
      <c r="D218" s="10"/>
      <c r="E218" s="10"/>
      <c r="F218" s="10"/>
      <c r="G218" s="10"/>
      <c r="H218" s="10"/>
      <c r="I218" s="10"/>
      <c r="J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2"/>
      <c r="AA218" s="10"/>
    </row>
    <row r="219" spans="1:27" s="17" customFormat="1" x14ac:dyDescent="0.3">
      <c r="A219" s="10"/>
      <c r="B219" s="19"/>
      <c r="C219" s="10"/>
      <c r="D219" s="10"/>
      <c r="E219" s="10"/>
      <c r="F219" s="10"/>
      <c r="G219" s="10"/>
      <c r="H219" s="10"/>
      <c r="I219" s="10"/>
      <c r="J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2"/>
      <c r="AA219" s="10"/>
    </row>
    <row r="220" spans="1:27" s="17" customFormat="1" x14ac:dyDescent="0.3">
      <c r="A220" s="10"/>
      <c r="B220" s="19"/>
      <c r="C220" s="10"/>
      <c r="D220" s="10"/>
      <c r="E220" s="10"/>
      <c r="F220" s="10"/>
      <c r="G220" s="10"/>
      <c r="H220" s="10"/>
      <c r="I220" s="10"/>
      <c r="J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2"/>
      <c r="AA220" s="10"/>
    </row>
    <row r="221" spans="1:27" s="17" customFormat="1" x14ac:dyDescent="0.3">
      <c r="A221" s="10"/>
      <c r="B221" s="19"/>
      <c r="C221" s="10"/>
      <c r="D221" s="10"/>
      <c r="E221" s="10"/>
      <c r="F221" s="10"/>
      <c r="G221" s="10"/>
      <c r="H221" s="10"/>
      <c r="I221" s="10"/>
      <c r="J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2"/>
      <c r="AA221" s="10"/>
    </row>
    <row r="222" spans="1:27" s="17" customFormat="1" x14ac:dyDescent="0.3">
      <c r="A222" s="10"/>
      <c r="B222" s="19"/>
      <c r="C222" s="10"/>
      <c r="D222" s="10"/>
      <c r="E222" s="10"/>
      <c r="F222" s="10"/>
      <c r="G222" s="10"/>
      <c r="H222" s="10"/>
      <c r="I222" s="10"/>
      <c r="J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2"/>
      <c r="AA222" s="10"/>
    </row>
    <row r="223" spans="1:27" s="17" customFormat="1" x14ac:dyDescent="0.3">
      <c r="A223" s="10"/>
      <c r="B223" s="19"/>
      <c r="C223" s="10"/>
      <c r="D223" s="10"/>
      <c r="E223" s="10"/>
      <c r="F223" s="10"/>
      <c r="G223" s="10"/>
      <c r="H223" s="10"/>
      <c r="I223" s="10"/>
      <c r="J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2"/>
      <c r="AA223" s="10"/>
    </row>
    <row r="224" spans="1:27" s="17" customFormat="1" x14ac:dyDescent="0.3">
      <c r="A224" s="10"/>
      <c r="B224" s="19"/>
      <c r="C224" s="10"/>
      <c r="D224" s="10"/>
      <c r="E224" s="10"/>
      <c r="F224" s="10"/>
      <c r="G224" s="10"/>
      <c r="H224" s="10"/>
      <c r="I224" s="10"/>
      <c r="J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2"/>
      <c r="AA224" s="10"/>
    </row>
    <row r="225" spans="1:27" s="17" customFormat="1" x14ac:dyDescent="0.3">
      <c r="A225" s="10"/>
      <c r="B225" s="19"/>
      <c r="C225" s="10"/>
      <c r="D225" s="10"/>
      <c r="E225" s="10"/>
      <c r="F225" s="10"/>
      <c r="G225" s="10"/>
      <c r="H225" s="10"/>
      <c r="I225" s="10"/>
      <c r="J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2"/>
      <c r="AA225" s="10"/>
    </row>
    <row r="226" spans="1:27" s="17" customFormat="1" x14ac:dyDescent="0.3">
      <c r="A226" s="10"/>
      <c r="B226" s="19"/>
      <c r="C226" s="10"/>
      <c r="D226" s="10"/>
      <c r="E226" s="10"/>
      <c r="F226" s="10"/>
      <c r="G226" s="10"/>
      <c r="H226" s="10"/>
      <c r="I226" s="10"/>
      <c r="J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2"/>
      <c r="AA226" s="10"/>
    </row>
    <row r="227" spans="1:27" s="17" customFormat="1" x14ac:dyDescent="0.3">
      <c r="A227" s="10"/>
      <c r="B227" s="19"/>
      <c r="C227" s="10"/>
      <c r="D227" s="10"/>
      <c r="E227" s="10"/>
      <c r="F227" s="10"/>
      <c r="G227" s="10"/>
      <c r="H227" s="10"/>
      <c r="I227" s="10"/>
      <c r="J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2"/>
      <c r="AA227" s="10"/>
    </row>
    <row r="228" spans="1:27" s="17" customFormat="1" x14ac:dyDescent="0.3">
      <c r="A228" s="10"/>
      <c r="B228" s="19"/>
      <c r="C228" s="10"/>
      <c r="D228" s="10"/>
      <c r="E228" s="10"/>
      <c r="F228" s="10"/>
      <c r="G228" s="10"/>
      <c r="H228" s="10"/>
      <c r="I228" s="10"/>
      <c r="J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2"/>
      <c r="AA228" s="10"/>
    </row>
    <row r="229" spans="1:27" s="17" customFormat="1" x14ac:dyDescent="0.3">
      <c r="A229" s="10"/>
      <c r="B229" s="19"/>
      <c r="C229" s="10"/>
      <c r="D229" s="10"/>
      <c r="E229" s="10"/>
      <c r="F229" s="10"/>
      <c r="G229" s="10"/>
      <c r="H229" s="10"/>
      <c r="I229" s="10"/>
      <c r="J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2"/>
      <c r="AA229" s="10"/>
    </row>
    <row r="230" spans="1:27" s="17" customFormat="1" x14ac:dyDescent="0.3">
      <c r="A230" s="10"/>
      <c r="B230" s="19"/>
      <c r="C230" s="10"/>
      <c r="D230" s="10"/>
      <c r="E230" s="10"/>
      <c r="F230" s="10"/>
      <c r="G230" s="10"/>
      <c r="H230" s="10"/>
      <c r="I230" s="10"/>
      <c r="J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2"/>
      <c r="AA230" s="10"/>
    </row>
    <row r="231" spans="1:27" s="17" customFormat="1" x14ac:dyDescent="0.3">
      <c r="A231" s="10"/>
      <c r="B231" s="19"/>
      <c r="C231" s="10"/>
      <c r="D231" s="10"/>
      <c r="E231" s="10"/>
      <c r="F231" s="10"/>
      <c r="G231" s="10"/>
      <c r="H231" s="10"/>
      <c r="I231" s="10"/>
      <c r="J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2"/>
      <c r="AA231" s="10"/>
    </row>
    <row r="232" spans="1:27" s="17" customFormat="1" x14ac:dyDescent="0.3">
      <c r="A232" s="10"/>
      <c r="B232" s="19"/>
      <c r="C232" s="10"/>
      <c r="D232" s="10"/>
      <c r="E232" s="10"/>
      <c r="F232" s="10"/>
      <c r="G232" s="10"/>
      <c r="H232" s="10"/>
      <c r="I232" s="10"/>
      <c r="J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2"/>
      <c r="AA232" s="10"/>
    </row>
    <row r="233" spans="1:27" s="17" customFormat="1" x14ac:dyDescent="0.3">
      <c r="A233" s="10"/>
      <c r="B233" s="19"/>
      <c r="C233" s="10"/>
      <c r="D233" s="10"/>
      <c r="E233" s="10"/>
      <c r="F233" s="10"/>
      <c r="G233" s="10"/>
      <c r="H233" s="10"/>
      <c r="I233" s="10"/>
      <c r="J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2"/>
      <c r="AA233" s="10"/>
    </row>
    <row r="234" spans="1:27" s="17" customFormat="1" x14ac:dyDescent="0.3">
      <c r="A234" s="10"/>
      <c r="B234" s="19"/>
      <c r="C234" s="10"/>
      <c r="D234" s="10"/>
      <c r="E234" s="10"/>
      <c r="F234" s="10"/>
      <c r="G234" s="10"/>
      <c r="H234" s="10"/>
      <c r="I234" s="10"/>
      <c r="J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2"/>
      <c r="AA234" s="10"/>
    </row>
    <row r="235" spans="1:27" s="17" customFormat="1" x14ac:dyDescent="0.3">
      <c r="A235" s="10"/>
      <c r="B235" s="19"/>
      <c r="C235" s="10"/>
      <c r="D235" s="10"/>
      <c r="E235" s="10"/>
      <c r="F235" s="10"/>
      <c r="G235" s="10"/>
      <c r="H235" s="10"/>
      <c r="I235" s="10"/>
      <c r="J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2"/>
      <c r="AA235" s="10"/>
    </row>
    <row r="236" spans="1:27" s="17" customFormat="1" x14ac:dyDescent="0.3">
      <c r="A236" s="10"/>
      <c r="B236" s="19"/>
      <c r="C236" s="10"/>
      <c r="D236" s="10"/>
      <c r="E236" s="10"/>
      <c r="F236" s="10"/>
      <c r="G236" s="10"/>
      <c r="H236" s="10"/>
      <c r="I236" s="10"/>
      <c r="J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2"/>
      <c r="AA236" s="10"/>
    </row>
    <row r="237" spans="1:27" s="17" customFormat="1" x14ac:dyDescent="0.3">
      <c r="A237" s="10"/>
      <c r="B237" s="19"/>
      <c r="C237" s="10"/>
      <c r="D237" s="10"/>
      <c r="E237" s="10"/>
      <c r="F237" s="10"/>
      <c r="G237" s="10"/>
      <c r="H237" s="10"/>
      <c r="I237" s="10"/>
      <c r="J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2"/>
      <c r="AA237" s="10"/>
    </row>
    <row r="238" spans="1:27" s="17" customFormat="1" x14ac:dyDescent="0.3">
      <c r="A238" s="10"/>
      <c r="B238" s="19"/>
      <c r="C238" s="10"/>
      <c r="D238" s="10"/>
      <c r="E238" s="10"/>
      <c r="F238" s="10"/>
      <c r="G238" s="10"/>
      <c r="H238" s="10"/>
      <c r="I238" s="10"/>
      <c r="J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2"/>
      <c r="AA238" s="10"/>
    </row>
    <row r="239" spans="1:27" s="17" customFormat="1" x14ac:dyDescent="0.3">
      <c r="A239" s="10"/>
      <c r="B239" s="19"/>
      <c r="C239" s="10"/>
      <c r="D239" s="10"/>
      <c r="E239" s="10"/>
      <c r="F239" s="10"/>
      <c r="G239" s="10"/>
      <c r="H239" s="10"/>
      <c r="I239" s="10"/>
      <c r="J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2"/>
      <c r="AA239" s="10"/>
    </row>
    <row r="240" spans="1:27" s="17" customFormat="1" x14ac:dyDescent="0.3">
      <c r="A240" s="10"/>
      <c r="B240" s="19"/>
      <c r="C240" s="10"/>
      <c r="D240" s="10"/>
      <c r="E240" s="10"/>
      <c r="F240" s="10"/>
      <c r="G240" s="10"/>
      <c r="H240" s="10"/>
      <c r="I240" s="10"/>
      <c r="J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2"/>
      <c r="AA240" s="10"/>
    </row>
    <row r="241" spans="1:27" s="17" customFormat="1" x14ac:dyDescent="0.3">
      <c r="A241" s="10"/>
      <c r="B241" s="19"/>
      <c r="C241" s="10"/>
      <c r="D241" s="10"/>
      <c r="E241" s="10"/>
      <c r="F241" s="10"/>
      <c r="G241" s="10"/>
      <c r="H241" s="10"/>
      <c r="I241" s="10"/>
      <c r="J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2"/>
      <c r="AA241" s="10"/>
    </row>
    <row r="242" spans="1:27" s="17" customFormat="1" x14ac:dyDescent="0.3">
      <c r="A242" s="10"/>
      <c r="B242" s="19"/>
      <c r="C242" s="10"/>
      <c r="D242" s="10"/>
      <c r="E242" s="10"/>
      <c r="F242" s="10"/>
      <c r="G242" s="10"/>
      <c r="H242" s="10"/>
      <c r="I242" s="10"/>
      <c r="J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2"/>
      <c r="AA242" s="10"/>
    </row>
    <row r="243" spans="1:27" s="17" customFormat="1" x14ac:dyDescent="0.3">
      <c r="A243" s="10"/>
      <c r="B243" s="19"/>
      <c r="C243" s="10"/>
      <c r="D243" s="10"/>
      <c r="E243" s="10"/>
      <c r="F243" s="10"/>
      <c r="G243" s="10"/>
      <c r="H243" s="10"/>
      <c r="I243" s="10"/>
      <c r="J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2"/>
      <c r="AA243" s="10"/>
    </row>
    <row r="244" spans="1:27" s="17" customFormat="1" x14ac:dyDescent="0.3">
      <c r="A244" s="10"/>
      <c r="B244" s="19"/>
      <c r="C244" s="10"/>
      <c r="D244" s="10"/>
      <c r="E244" s="10"/>
      <c r="F244" s="10"/>
      <c r="G244" s="10"/>
      <c r="H244" s="10"/>
      <c r="I244" s="10"/>
      <c r="J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2"/>
      <c r="AA244" s="10"/>
    </row>
    <row r="245" spans="1:27" s="17" customFormat="1" x14ac:dyDescent="0.3">
      <c r="A245" s="10"/>
      <c r="B245" s="19"/>
      <c r="C245" s="10"/>
      <c r="D245" s="10"/>
      <c r="E245" s="10"/>
      <c r="F245" s="10"/>
      <c r="G245" s="10"/>
      <c r="H245" s="10"/>
      <c r="I245" s="10"/>
      <c r="J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2"/>
      <c r="AA245" s="10"/>
    </row>
    <row r="246" spans="1:27" s="17" customFormat="1" x14ac:dyDescent="0.3">
      <c r="A246" s="10"/>
      <c r="B246" s="19"/>
      <c r="C246" s="10"/>
      <c r="D246" s="10"/>
      <c r="E246" s="10"/>
      <c r="F246" s="10"/>
      <c r="G246" s="10"/>
      <c r="H246" s="10"/>
      <c r="I246" s="10"/>
      <c r="J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2"/>
      <c r="AA246" s="10"/>
    </row>
    <row r="247" spans="1:27" s="17" customFormat="1" x14ac:dyDescent="0.3">
      <c r="A247" s="10"/>
      <c r="B247" s="19"/>
      <c r="C247" s="10"/>
      <c r="D247" s="10"/>
      <c r="E247" s="10"/>
      <c r="F247" s="10"/>
      <c r="G247" s="10"/>
      <c r="H247" s="10"/>
      <c r="I247" s="10"/>
      <c r="J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2"/>
      <c r="AA247" s="10"/>
    </row>
    <row r="248" spans="1:27" s="17" customFormat="1" x14ac:dyDescent="0.3">
      <c r="A248" s="10"/>
      <c r="B248" s="19"/>
      <c r="C248" s="10"/>
      <c r="D248" s="10"/>
      <c r="E248" s="10"/>
      <c r="F248" s="10"/>
      <c r="G248" s="10"/>
      <c r="H248" s="10"/>
      <c r="I248" s="10"/>
      <c r="J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2"/>
      <c r="AA248" s="10"/>
    </row>
    <row r="249" spans="1:27" s="17" customFormat="1" x14ac:dyDescent="0.3">
      <c r="A249" s="10"/>
      <c r="B249" s="19"/>
      <c r="C249" s="10"/>
      <c r="D249" s="10"/>
      <c r="E249" s="10"/>
      <c r="F249" s="10"/>
      <c r="G249" s="10"/>
      <c r="H249" s="10"/>
      <c r="I249" s="10"/>
      <c r="J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2"/>
      <c r="AA249" s="10"/>
    </row>
    <row r="250" spans="1:27" s="17" customFormat="1" x14ac:dyDescent="0.3">
      <c r="A250" s="10"/>
      <c r="B250" s="19"/>
      <c r="C250" s="10"/>
      <c r="D250" s="10"/>
      <c r="E250" s="10"/>
      <c r="F250" s="10"/>
      <c r="G250" s="10"/>
      <c r="H250" s="10"/>
      <c r="I250" s="10"/>
      <c r="J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2"/>
      <c r="AA250" s="10"/>
    </row>
    <row r="251" spans="1:27" s="17" customFormat="1" x14ac:dyDescent="0.3">
      <c r="A251" s="10"/>
      <c r="B251" s="19"/>
      <c r="C251" s="10"/>
      <c r="D251" s="10"/>
      <c r="E251" s="10"/>
      <c r="F251" s="10"/>
      <c r="G251" s="10"/>
      <c r="H251" s="10"/>
      <c r="I251" s="10"/>
      <c r="J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2"/>
      <c r="AA251" s="10"/>
    </row>
    <row r="252" spans="1:27" s="17" customFormat="1" x14ac:dyDescent="0.3">
      <c r="A252" s="10"/>
      <c r="B252" s="19"/>
      <c r="C252" s="10"/>
      <c r="D252" s="10"/>
      <c r="E252" s="10"/>
      <c r="F252" s="10"/>
      <c r="G252" s="10"/>
      <c r="H252" s="10"/>
      <c r="I252" s="10"/>
      <c r="J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2"/>
      <c r="AA252" s="10"/>
    </row>
    <row r="253" spans="1:27" s="17" customFormat="1" x14ac:dyDescent="0.3">
      <c r="A253" s="10"/>
      <c r="B253" s="19"/>
      <c r="C253" s="10"/>
      <c r="D253" s="10"/>
      <c r="E253" s="10"/>
      <c r="F253" s="10"/>
      <c r="G253" s="10"/>
      <c r="H253" s="10"/>
      <c r="I253" s="10"/>
      <c r="J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2"/>
      <c r="AA253" s="10"/>
    </row>
    <row r="254" spans="1:27" s="17" customFormat="1" x14ac:dyDescent="0.3">
      <c r="A254" s="10"/>
      <c r="B254" s="19"/>
      <c r="C254" s="10"/>
      <c r="D254" s="10"/>
      <c r="E254" s="10"/>
      <c r="F254" s="10"/>
      <c r="G254" s="10"/>
      <c r="H254" s="10"/>
      <c r="I254" s="10"/>
      <c r="J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2"/>
      <c r="AA254" s="10"/>
    </row>
    <row r="255" spans="1:27" s="17" customFormat="1" x14ac:dyDescent="0.3">
      <c r="A255" s="10"/>
      <c r="B255" s="19"/>
      <c r="C255" s="10"/>
      <c r="D255" s="10"/>
      <c r="E255" s="10"/>
      <c r="F255" s="10"/>
      <c r="G255" s="10"/>
      <c r="H255" s="10"/>
      <c r="I255" s="10"/>
      <c r="J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2"/>
      <c r="AA255" s="10"/>
    </row>
    <row r="256" spans="1:27" s="17" customFormat="1" x14ac:dyDescent="0.3">
      <c r="A256" s="10"/>
      <c r="B256" s="19"/>
      <c r="C256" s="10"/>
      <c r="D256" s="10"/>
      <c r="E256" s="10"/>
      <c r="F256" s="10"/>
      <c r="G256" s="10"/>
      <c r="H256" s="10"/>
      <c r="I256" s="10"/>
      <c r="J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2"/>
      <c r="AA256" s="10"/>
    </row>
    <row r="257" spans="1:27" s="17" customFormat="1" x14ac:dyDescent="0.3">
      <c r="A257" s="10"/>
      <c r="B257" s="19"/>
      <c r="C257" s="10"/>
      <c r="D257" s="10"/>
      <c r="E257" s="10"/>
      <c r="F257" s="10"/>
      <c r="G257" s="10"/>
      <c r="H257" s="10"/>
      <c r="I257" s="10"/>
      <c r="J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2"/>
      <c r="AA257" s="10"/>
    </row>
    <row r="258" spans="1:27" s="17" customFormat="1" x14ac:dyDescent="0.3">
      <c r="A258" s="10"/>
      <c r="B258" s="19"/>
      <c r="C258" s="10"/>
      <c r="D258" s="10"/>
      <c r="E258" s="10"/>
      <c r="F258" s="10"/>
      <c r="G258" s="10"/>
      <c r="H258" s="10"/>
      <c r="I258" s="10"/>
      <c r="J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2"/>
      <c r="AA258" s="10"/>
    </row>
    <row r="259" spans="1:27" s="17" customFormat="1" x14ac:dyDescent="0.3">
      <c r="A259" s="10"/>
      <c r="B259" s="19"/>
      <c r="C259" s="10"/>
      <c r="D259" s="10"/>
      <c r="E259" s="10"/>
      <c r="F259" s="10"/>
      <c r="G259" s="10"/>
      <c r="H259" s="10"/>
      <c r="I259" s="10"/>
      <c r="J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2"/>
      <c r="AA259" s="10"/>
    </row>
    <row r="260" spans="1:27" s="17" customFormat="1" x14ac:dyDescent="0.3">
      <c r="A260" s="10"/>
      <c r="B260" s="19"/>
      <c r="C260" s="10"/>
      <c r="D260" s="10"/>
      <c r="E260" s="10"/>
      <c r="F260" s="10"/>
      <c r="G260" s="10"/>
      <c r="H260" s="10"/>
      <c r="I260" s="10"/>
      <c r="J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2"/>
      <c r="AA260" s="10"/>
    </row>
    <row r="261" spans="1:27" s="17" customFormat="1" x14ac:dyDescent="0.3">
      <c r="A261" s="10"/>
      <c r="B261" s="19"/>
      <c r="C261" s="10"/>
      <c r="D261" s="10"/>
      <c r="E261" s="10"/>
      <c r="F261" s="10"/>
      <c r="G261" s="10"/>
      <c r="H261" s="10"/>
      <c r="I261" s="10"/>
      <c r="J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2"/>
      <c r="AA261" s="10"/>
    </row>
    <row r="262" spans="1:27" s="17" customFormat="1" x14ac:dyDescent="0.3">
      <c r="A262" s="10"/>
      <c r="B262" s="19"/>
      <c r="C262" s="10"/>
      <c r="D262" s="10"/>
      <c r="E262" s="10"/>
      <c r="F262" s="10"/>
      <c r="G262" s="10"/>
      <c r="H262" s="10"/>
      <c r="I262" s="10"/>
      <c r="J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2"/>
      <c r="AA262" s="10"/>
    </row>
    <row r="263" spans="1:27" s="17" customFormat="1" x14ac:dyDescent="0.3">
      <c r="A263" s="10"/>
      <c r="B263" s="19"/>
      <c r="C263" s="10"/>
      <c r="D263" s="10"/>
      <c r="E263" s="10"/>
      <c r="F263" s="10"/>
      <c r="G263" s="10"/>
      <c r="H263" s="10"/>
      <c r="I263" s="10"/>
      <c r="J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2"/>
      <c r="AA263" s="10"/>
    </row>
    <row r="264" spans="1:27" s="17" customFormat="1" x14ac:dyDescent="0.3">
      <c r="A264" s="10"/>
      <c r="B264" s="19"/>
      <c r="C264" s="10"/>
      <c r="D264" s="10"/>
      <c r="E264" s="10"/>
      <c r="F264" s="10"/>
      <c r="G264" s="10"/>
      <c r="H264" s="10"/>
      <c r="I264" s="10"/>
      <c r="J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2"/>
      <c r="AA264" s="10"/>
    </row>
    <row r="265" spans="1:27" s="17" customFormat="1" x14ac:dyDescent="0.3">
      <c r="A265" s="10"/>
      <c r="B265" s="19"/>
      <c r="C265" s="10"/>
      <c r="D265" s="10"/>
      <c r="E265" s="10"/>
      <c r="F265" s="10"/>
      <c r="G265" s="10"/>
      <c r="H265" s="10"/>
      <c r="I265" s="10"/>
      <c r="J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2"/>
      <c r="AA265" s="10"/>
    </row>
    <row r="266" spans="1:27" s="17" customFormat="1" x14ac:dyDescent="0.3">
      <c r="A266" s="10"/>
      <c r="B266" s="19"/>
      <c r="C266" s="10"/>
      <c r="D266" s="10"/>
      <c r="E266" s="10"/>
      <c r="F266" s="10"/>
      <c r="G266" s="10"/>
      <c r="H266" s="10"/>
      <c r="I266" s="10"/>
      <c r="J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2"/>
      <c r="AA266" s="10"/>
    </row>
    <row r="267" spans="1:27" s="17" customFormat="1" x14ac:dyDescent="0.3">
      <c r="A267" s="10"/>
      <c r="B267" s="19"/>
      <c r="C267" s="10"/>
      <c r="D267" s="10"/>
      <c r="E267" s="10"/>
      <c r="F267" s="10"/>
      <c r="G267" s="10"/>
      <c r="H267" s="10"/>
      <c r="I267" s="10"/>
      <c r="J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2"/>
      <c r="AA267" s="10"/>
    </row>
    <row r="268" spans="1:27" s="17" customFormat="1" x14ac:dyDescent="0.3">
      <c r="A268" s="10"/>
      <c r="B268" s="19"/>
      <c r="C268" s="10"/>
      <c r="D268" s="10"/>
      <c r="E268" s="10"/>
      <c r="F268" s="10"/>
      <c r="G268" s="10"/>
      <c r="H268" s="10"/>
      <c r="I268" s="10"/>
      <c r="J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2"/>
      <c r="AA268" s="10"/>
    </row>
    <row r="269" spans="1:27" s="17" customFormat="1" x14ac:dyDescent="0.3">
      <c r="A269" s="10"/>
      <c r="B269" s="19"/>
      <c r="C269" s="10"/>
      <c r="D269" s="10"/>
      <c r="E269" s="10"/>
      <c r="F269" s="10"/>
      <c r="G269" s="10"/>
      <c r="H269" s="10"/>
      <c r="I269" s="10"/>
      <c r="J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2"/>
      <c r="AA269" s="10"/>
    </row>
    <row r="270" spans="1:27" s="17" customFormat="1" x14ac:dyDescent="0.3">
      <c r="A270" s="10"/>
      <c r="B270" s="19"/>
      <c r="C270" s="10"/>
      <c r="D270" s="10"/>
      <c r="E270" s="10"/>
      <c r="F270" s="10"/>
      <c r="G270" s="10"/>
      <c r="H270" s="10"/>
      <c r="I270" s="10"/>
      <c r="J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2"/>
      <c r="AA270" s="10"/>
    </row>
    <row r="271" spans="1:27" s="17" customFormat="1" x14ac:dyDescent="0.3">
      <c r="A271" s="10"/>
      <c r="B271" s="19"/>
      <c r="C271" s="10"/>
      <c r="D271" s="10"/>
      <c r="E271" s="10"/>
      <c r="F271" s="10"/>
      <c r="G271" s="10"/>
      <c r="H271" s="10"/>
      <c r="I271" s="10"/>
      <c r="J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2"/>
      <c r="AA271" s="10"/>
    </row>
    <row r="272" spans="1:27" s="17" customFormat="1" x14ac:dyDescent="0.3">
      <c r="A272" s="10"/>
      <c r="B272" s="19"/>
      <c r="C272" s="10"/>
      <c r="D272" s="10"/>
      <c r="E272" s="10"/>
      <c r="F272" s="10"/>
      <c r="G272" s="10"/>
      <c r="H272" s="10"/>
      <c r="I272" s="10"/>
      <c r="J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2"/>
      <c r="AA272" s="10"/>
    </row>
    <row r="273" spans="1:27" s="17" customFormat="1" x14ac:dyDescent="0.3">
      <c r="A273" s="10"/>
      <c r="B273" s="19"/>
      <c r="C273" s="10"/>
      <c r="D273" s="10"/>
      <c r="E273" s="10"/>
      <c r="F273" s="10"/>
      <c r="G273" s="10"/>
      <c r="H273" s="10"/>
      <c r="I273" s="10"/>
      <c r="J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2"/>
      <c r="AA273" s="10"/>
    </row>
    <row r="274" spans="1:27" s="17" customFormat="1" x14ac:dyDescent="0.3">
      <c r="A274" s="10"/>
      <c r="B274" s="19"/>
      <c r="C274" s="10"/>
      <c r="D274" s="10"/>
      <c r="E274" s="10"/>
      <c r="F274" s="10"/>
      <c r="G274" s="10"/>
      <c r="H274" s="10"/>
      <c r="I274" s="10"/>
      <c r="J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2"/>
      <c r="AA274" s="10"/>
    </row>
    <row r="275" spans="1:27" s="17" customFormat="1" x14ac:dyDescent="0.3">
      <c r="A275" s="10"/>
      <c r="B275" s="19"/>
      <c r="C275" s="10"/>
      <c r="D275" s="10"/>
      <c r="E275" s="10"/>
      <c r="F275" s="10"/>
      <c r="G275" s="10"/>
      <c r="H275" s="10"/>
      <c r="I275" s="10"/>
      <c r="J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2"/>
      <c r="AA275" s="10"/>
    </row>
    <row r="276" spans="1:27" s="17" customFormat="1" x14ac:dyDescent="0.3">
      <c r="A276" s="10"/>
      <c r="B276" s="19"/>
      <c r="C276" s="10"/>
      <c r="D276" s="10"/>
      <c r="E276" s="10"/>
      <c r="F276" s="10"/>
      <c r="G276" s="10"/>
      <c r="H276" s="10"/>
      <c r="I276" s="10"/>
      <c r="J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2"/>
      <c r="AA276" s="10"/>
    </row>
    <row r="277" spans="1:27" s="17" customFormat="1" x14ac:dyDescent="0.3">
      <c r="A277" s="10"/>
      <c r="B277" s="19"/>
      <c r="C277" s="10"/>
      <c r="D277" s="10"/>
      <c r="E277" s="10"/>
      <c r="F277" s="10"/>
      <c r="G277" s="10"/>
      <c r="H277" s="10"/>
      <c r="I277" s="10"/>
      <c r="J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2"/>
      <c r="AA277" s="10"/>
    </row>
    <row r="278" spans="1:27" s="17" customFormat="1" x14ac:dyDescent="0.3">
      <c r="A278" s="10"/>
      <c r="B278" s="19"/>
      <c r="C278" s="10"/>
      <c r="D278" s="10"/>
      <c r="E278" s="10"/>
      <c r="F278" s="10"/>
      <c r="G278" s="10"/>
      <c r="H278" s="10"/>
      <c r="I278" s="10"/>
      <c r="J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2"/>
      <c r="AA278" s="10"/>
    </row>
    <row r="279" spans="1:27" s="17" customFormat="1" x14ac:dyDescent="0.3">
      <c r="A279" s="10"/>
      <c r="B279" s="19"/>
      <c r="C279" s="10"/>
      <c r="D279" s="10"/>
      <c r="E279" s="10"/>
      <c r="F279" s="10"/>
      <c r="G279" s="10"/>
      <c r="H279" s="10"/>
      <c r="I279" s="10"/>
      <c r="J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2"/>
      <c r="AA279" s="10"/>
    </row>
    <row r="280" spans="1:27" s="17" customFormat="1" x14ac:dyDescent="0.3">
      <c r="A280" s="10"/>
      <c r="B280" s="19"/>
      <c r="C280" s="10"/>
      <c r="D280" s="10"/>
      <c r="E280" s="10"/>
      <c r="F280" s="10"/>
      <c r="G280" s="10"/>
      <c r="H280" s="10"/>
      <c r="I280" s="10"/>
      <c r="J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2"/>
      <c r="AA280" s="10"/>
    </row>
    <row r="281" spans="1:27" s="17" customFormat="1" x14ac:dyDescent="0.3">
      <c r="A281" s="10"/>
      <c r="B281" s="19"/>
      <c r="C281" s="10"/>
      <c r="D281" s="10"/>
      <c r="E281" s="10"/>
      <c r="F281" s="10"/>
      <c r="G281" s="10"/>
      <c r="H281" s="10"/>
      <c r="I281" s="10"/>
      <c r="J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2"/>
      <c r="AA281" s="10"/>
    </row>
    <row r="282" spans="1:27" s="17" customFormat="1" x14ac:dyDescent="0.3">
      <c r="A282" s="10"/>
      <c r="B282" s="19"/>
      <c r="C282" s="10"/>
      <c r="D282" s="10"/>
      <c r="E282" s="10"/>
      <c r="F282" s="10"/>
      <c r="G282" s="10"/>
      <c r="H282" s="10"/>
      <c r="I282" s="10"/>
      <c r="J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2"/>
      <c r="AA282" s="10"/>
    </row>
    <row r="283" spans="1:27" s="17" customFormat="1" x14ac:dyDescent="0.3">
      <c r="A283" s="10"/>
      <c r="B283" s="19"/>
      <c r="C283" s="10"/>
      <c r="D283" s="10"/>
      <c r="E283" s="10"/>
      <c r="F283" s="10"/>
      <c r="G283" s="10"/>
      <c r="H283" s="10"/>
      <c r="I283" s="10"/>
      <c r="J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2"/>
      <c r="AA283" s="10"/>
    </row>
    <row r="284" spans="1:27" s="17" customFormat="1" x14ac:dyDescent="0.3">
      <c r="A284" s="10"/>
      <c r="B284" s="19"/>
      <c r="C284" s="10"/>
      <c r="D284" s="10"/>
      <c r="E284" s="10"/>
      <c r="F284" s="10"/>
      <c r="G284" s="10"/>
      <c r="H284" s="10"/>
      <c r="I284" s="10"/>
      <c r="J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2"/>
      <c r="AA284" s="10"/>
    </row>
    <row r="285" spans="1:27" s="17" customFormat="1" x14ac:dyDescent="0.3">
      <c r="A285" s="10"/>
      <c r="B285" s="19"/>
      <c r="C285" s="10"/>
      <c r="D285" s="10"/>
      <c r="E285" s="10"/>
      <c r="F285" s="10"/>
      <c r="G285" s="10"/>
      <c r="H285" s="10"/>
      <c r="I285" s="10"/>
      <c r="J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2"/>
      <c r="AA285" s="10"/>
    </row>
    <row r="286" spans="1:27" s="17" customFormat="1" x14ac:dyDescent="0.3">
      <c r="A286" s="10"/>
      <c r="B286" s="19"/>
      <c r="C286" s="10"/>
      <c r="D286" s="10"/>
      <c r="E286" s="10"/>
      <c r="F286" s="10"/>
      <c r="G286" s="10"/>
      <c r="H286" s="10"/>
      <c r="I286" s="10"/>
      <c r="J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2"/>
      <c r="AA286" s="10"/>
    </row>
    <row r="287" spans="1:27" s="17" customFormat="1" x14ac:dyDescent="0.3">
      <c r="A287" s="10"/>
      <c r="B287" s="19"/>
      <c r="C287" s="10"/>
      <c r="D287" s="10"/>
      <c r="E287" s="10"/>
      <c r="F287" s="10"/>
      <c r="G287" s="10"/>
      <c r="H287" s="10"/>
      <c r="I287" s="10"/>
      <c r="J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2"/>
      <c r="AA287" s="10"/>
    </row>
    <row r="288" spans="1:27" s="17" customFormat="1" x14ac:dyDescent="0.3">
      <c r="A288" s="10"/>
      <c r="B288" s="19"/>
      <c r="C288" s="10"/>
      <c r="D288" s="10"/>
      <c r="E288" s="10"/>
      <c r="F288" s="10"/>
      <c r="G288" s="10"/>
      <c r="H288" s="10"/>
      <c r="I288" s="10"/>
      <c r="J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2"/>
      <c r="AA288" s="10"/>
    </row>
    <row r="289" spans="1:27" s="17" customFormat="1" x14ac:dyDescent="0.3">
      <c r="A289" s="10"/>
      <c r="B289" s="19"/>
      <c r="C289" s="10"/>
      <c r="D289" s="10"/>
      <c r="E289" s="10"/>
      <c r="F289" s="10"/>
      <c r="G289" s="10"/>
      <c r="H289" s="10"/>
      <c r="I289" s="10"/>
      <c r="J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2"/>
      <c r="AA289" s="10"/>
    </row>
    <row r="290" spans="1:27" s="17" customFormat="1" x14ac:dyDescent="0.3">
      <c r="A290" s="10"/>
      <c r="B290" s="19"/>
      <c r="C290" s="10"/>
      <c r="D290" s="10"/>
      <c r="E290" s="10"/>
      <c r="F290" s="10"/>
      <c r="G290" s="10"/>
      <c r="H290" s="10"/>
      <c r="I290" s="10"/>
      <c r="J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2"/>
      <c r="AA290" s="10"/>
    </row>
    <row r="291" spans="1:27" s="17" customFormat="1" x14ac:dyDescent="0.3">
      <c r="A291" s="10"/>
      <c r="B291" s="19"/>
      <c r="C291" s="10"/>
      <c r="D291" s="10"/>
      <c r="E291" s="10"/>
      <c r="F291" s="10"/>
      <c r="G291" s="10"/>
      <c r="H291" s="10"/>
      <c r="I291" s="10"/>
      <c r="J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2"/>
      <c r="AA291" s="10"/>
    </row>
    <row r="292" spans="1:27" s="17" customFormat="1" x14ac:dyDescent="0.3">
      <c r="A292" s="10"/>
      <c r="B292" s="19"/>
      <c r="C292" s="10"/>
      <c r="D292" s="10"/>
      <c r="E292" s="10"/>
      <c r="F292" s="10"/>
      <c r="G292" s="10"/>
      <c r="H292" s="10"/>
      <c r="I292" s="10"/>
      <c r="J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2"/>
      <c r="AA292" s="10"/>
    </row>
    <row r="293" spans="1:27" s="17" customFormat="1" x14ac:dyDescent="0.3">
      <c r="A293" s="10"/>
      <c r="B293" s="19"/>
      <c r="C293" s="10"/>
      <c r="D293" s="10"/>
      <c r="E293" s="10"/>
      <c r="F293" s="10"/>
      <c r="G293" s="10"/>
      <c r="H293" s="10"/>
      <c r="I293" s="10"/>
      <c r="J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2"/>
      <c r="AA293" s="10"/>
    </row>
    <row r="294" spans="1:27" s="17" customFormat="1" x14ac:dyDescent="0.3">
      <c r="A294" s="10"/>
      <c r="B294" s="19"/>
      <c r="C294" s="10"/>
      <c r="D294" s="10"/>
      <c r="E294" s="10"/>
      <c r="F294" s="10"/>
      <c r="G294" s="10"/>
      <c r="H294" s="10"/>
      <c r="I294" s="10"/>
      <c r="J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2"/>
      <c r="AA294" s="10"/>
    </row>
    <row r="295" spans="1:27" s="17" customFormat="1" x14ac:dyDescent="0.3">
      <c r="A295" s="10"/>
      <c r="B295" s="19"/>
      <c r="C295" s="10"/>
      <c r="D295" s="10"/>
      <c r="E295" s="10"/>
      <c r="F295" s="10"/>
      <c r="G295" s="10"/>
      <c r="H295" s="10"/>
      <c r="I295" s="10"/>
      <c r="J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2"/>
      <c r="AA295" s="10"/>
    </row>
    <row r="296" spans="1:27" s="17" customFormat="1" x14ac:dyDescent="0.3">
      <c r="A296" s="10"/>
      <c r="B296" s="19"/>
      <c r="C296" s="10"/>
      <c r="D296" s="10"/>
      <c r="E296" s="10"/>
      <c r="F296" s="10"/>
      <c r="G296" s="10"/>
      <c r="H296" s="10"/>
      <c r="I296" s="10"/>
      <c r="J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2"/>
      <c r="AA296" s="10"/>
    </row>
    <row r="297" spans="1:27" s="17" customFormat="1" x14ac:dyDescent="0.3">
      <c r="A297" s="10"/>
      <c r="B297" s="19"/>
      <c r="C297" s="10"/>
      <c r="D297" s="10"/>
      <c r="E297" s="10"/>
      <c r="F297" s="10"/>
      <c r="G297" s="10"/>
      <c r="H297" s="10"/>
      <c r="I297" s="10"/>
      <c r="J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2"/>
      <c r="AA297" s="10"/>
    </row>
    <row r="298" spans="1:27" s="17" customFormat="1" x14ac:dyDescent="0.3">
      <c r="A298" s="10"/>
      <c r="B298" s="19"/>
      <c r="C298" s="10"/>
      <c r="D298" s="10"/>
      <c r="E298" s="10"/>
      <c r="F298" s="10"/>
      <c r="G298" s="10"/>
      <c r="H298" s="10"/>
      <c r="I298" s="10"/>
      <c r="J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2"/>
      <c r="AA298" s="10"/>
    </row>
    <row r="299" spans="1:27" s="17" customFormat="1" x14ac:dyDescent="0.3">
      <c r="A299" s="10"/>
      <c r="B299" s="19"/>
      <c r="C299" s="10"/>
      <c r="D299" s="10"/>
      <c r="E299" s="10"/>
      <c r="F299" s="10"/>
      <c r="G299" s="10"/>
      <c r="H299" s="10"/>
      <c r="I299" s="10"/>
      <c r="J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2"/>
      <c r="AA299" s="10"/>
    </row>
    <row r="300" spans="1:27" s="17" customFormat="1" x14ac:dyDescent="0.3">
      <c r="A300" s="10"/>
      <c r="B300" s="19"/>
      <c r="C300" s="10"/>
      <c r="D300" s="10"/>
      <c r="E300" s="10"/>
      <c r="F300" s="10"/>
      <c r="G300" s="10"/>
      <c r="H300" s="10"/>
      <c r="I300" s="10"/>
      <c r="J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2"/>
      <c r="AA300" s="10"/>
    </row>
    <row r="301" spans="1:27" s="17" customFormat="1" x14ac:dyDescent="0.3">
      <c r="A301" s="10"/>
      <c r="B301" s="19"/>
      <c r="C301" s="10"/>
      <c r="D301" s="10"/>
      <c r="E301" s="10"/>
      <c r="F301" s="10"/>
      <c r="G301" s="10"/>
      <c r="H301" s="10"/>
      <c r="I301" s="10"/>
      <c r="J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2"/>
      <c r="AA301" s="10"/>
    </row>
    <row r="302" spans="1:27" s="17" customFormat="1" x14ac:dyDescent="0.3">
      <c r="A302" s="10"/>
      <c r="B302" s="19"/>
      <c r="C302" s="10"/>
      <c r="D302" s="10"/>
      <c r="E302" s="10"/>
      <c r="F302" s="10"/>
      <c r="G302" s="10"/>
      <c r="H302" s="10"/>
      <c r="I302" s="10"/>
      <c r="J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2"/>
      <c r="AA302" s="10"/>
    </row>
    <row r="303" spans="1:27" s="17" customFormat="1" x14ac:dyDescent="0.3">
      <c r="A303" s="10"/>
      <c r="B303" s="19"/>
      <c r="C303" s="10"/>
      <c r="D303" s="10"/>
      <c r="E303" s="10"/>
      <c r="F303" s="10"/>
      <c r="G303" s="10"/>
      <c r="H303" s="10"/>
      <c r="I303" s="10"/>
      <c r="J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2"/>
      <c r="AA303" s="10"/>
    </row>
    <row r="304" spans="1:27" s="17" customFormat="1" x14ac:dyDescent="0.3">
      <c r="A304" s="10"/>
      <c r="B304" s="19"/>
      <c r="C304" s="10"/>
      <c r="D304" s="10"/>
      <c r="E304" s="10"/>
      <c r="F304" s="10"/>
      <c r="G304" s="10"/>
      <c r="H304" s="10"/>
      <c r="I304" s="10"/>
      <c r="J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2"/>
      <c r="AA304" s="10"/>
    </row>
    <row r="305" spans="1:27" s="17" customFormat="1" x14ac:dyDescent="0.3">
      <c r="A305" s="10"/>
      <c r="B305" s="19"/>
      <c r="C305" s="10"/>
      <c r="D305" s="10"/>
      <c r="E305" s="10"/>
      <c r="F305" s="10"/>
      <c r="G305" s="10"/>
      <c r="H305" s="10"/>
      <c r="I305" s="10"/>
      <c r="J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2"/>
      <c r="AA305" s="10"/>
    </row>
    <row r="306" spans="1:27" s="17" customFormat="1" x14ac:dyDescent="0.3">
      <c r="A306" s="10"/>
      <c r="B306" s="19"/>
      <c r="C306" s="10"/>
      <c r="D306" s="10"/>
      <c r="E306" s="10"/>
      <c r="F306" s="10"/>
      <c r="G306" s="10"/>
      <c r="H306" s="10"/>
      <c r="I306" s="10"/>
      <c r="J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2"/>
      <c r="AA306" s="10"/>
    </row>
    <row r="307" spans="1:27" s="17" customFormat="1" x14ac:dyDescent="0.3">
      <c r="A307" s="10"/>
      <c r="B307" s="19"/>
      <c r="C307" s="10"/>
      <c r="D307" s="10"/>
      <c r="E307" s="10"/>
      <c r="F307" s="10"/>
      <c r="G307" s="10"/>
      <c r="H307" s="10"/>
      <c r="I307" s="10"/>
      <c r="J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2"/>
      <c r="AA307" s="10"/>
    </row>
    <row r="308" spans="1:27" s="17" customFormat="1" x14ac:dyDescent="0.3">
      <c r="A308" s="10"/>
      <c r="B308" s="19"/>
      <c r="C308" s="10"/>
      <c r="D308" s="10"/>
      <c r="E308" s="10"/>
      <c r="F308" s="10"/>
      <c r="G308" s="10"/>
      <c r="H308" s="10"/>
      <c r="I308" s="10"/>
      <c r="J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2"/>
      <c r="AA308" s="10"/>
    </row>
    <row r="309" spans="1:27" s="17" customFormat="1" x14ac:dyDescent="0.3">
      <c r="A309" s="10"/>
      <c r="B309" s="19"/>
      <c r="C309" s="10"/>
      <c r="D309" s="10"/>
      <c r="E309" s="10"/>
      <c r="F309" s="10"/>
      <c r="G309" s="10"/>
      <c r="H309" s="10"/>
      <c r="I309" s="10"/>
      <c r="J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2"/>
      <c r="AA309" s="10"/>
    </row>
    <row r="310" spans="1:27" s="17" customFormat="1" x14ac:dyDescent="0.3">
      <c r="A310" s="10"/>
      <c r="B310" s="19"/>
      <c r="C310" s="10"/>
      <c r="D310" s="10"/>
      <c r="E310" s="10"/>
      <c r="F310" s="10"/>
      <c r="G310" s="10"/>
      <c r="H310" s="10"/>
      <c r="I310" s="10"/>
      <c r="J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2"/>
      <c r="AA310" s="10"/>
    </row>
    <row r="311" spans="1:27" s="17" customFormat="1" x14ac:dyDescent="0.3">
      <c r="A311" s="10"/>
      <c r="B311" s="19"/>
      <c r="C311" s="10"/>
      <c r="D311" s="10"/>
      <c r="E311" s="10"/>
      <c r="F311" s="10"/>
      <c r="G311" s="10"/>
      <c r="H311" s="10"/>
      <c r="I311" s="10"/>
      <c r="J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2"/>
      <c r="AA311" s="10"/>
    </row>
    <row r="312" spans="1:27" s="17" customFormat="1" x14ac:dyDescent="0.3">
      <c r="A312" s="10"/>
      <c r="B312" s="19"/>
      <c r="C312" s="10"/>
      <c r="D312" s="10"/>
      <c r="E312" s="10"/>
      <c r="F312" s="10"/>
      <c r="G312" s="10"/>
      <c r="H312" s="10"/>
      <c r="I312" s="10"/>
      <c r="J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2"/>
      <c r="AA312" s="10"/>
    </row>
    <row r="313" spans="1:27" s="17" customFormat="1" x14ac:dyDescent="0.3">
      <c r="A313" s="10"/>
      <c r="B313" s="19"/>
      <c r="C313" s="10"/>
      <c r="D313" s="10"/>
      <c r="E313" s="10"/>
      <c r="F313" s="10"/>
      <c r="G313" s="10"/>
      <c r="H313" s="10"/>
      <c r="I313" s="10"/>
      <c r="J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2"/>
      <c r="AA313" s="10"/>
    </row>
    <row r="314" spans="1:27" s="17" customFormat="1" x14ac:dyDescent="0.3">
      <c r="A314" s="10"/>
      <c r="B314" s="19"/>
      <c r="C314" s="10"/>
      <c r="D314" s="10"/>
      <c r="E314" s="10"/>
      <c r="F314" s="10"/>
      <c r="G314" s="10"/>
      <c r="H314" s="10"/>
      <c r="I314" s="10"/>
      <c r="J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2"/>
      <c r="AA314" s="10"/>
    </row>
    <row r="315" spans="1:27" s="17" customFormat="1" x14ac:dyDescent="0.3">
      <c r="A315" s="10"/>
      <c r="B315" s="19"/>
      <c r="C315" s="10"/>
      <c r="D315" s="10"/>
      <c r="E315" s="10"/>
      <c r="F315" s="10"/>
      <c r="G315" s="10"/>
      <c r="H315" s="10"/>
      <c r="I315" s="10"/>
      <c r="J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2"/>
      <c r="AA315" s="10"/>
    </row>
    <row r="316" spans="1:27" s="17" customFormat="1" x14ac:dyDescent="0.3">
      <c r="A316" s="10"/>
      <c r="B316" s="19"/>
      <c r="C316" s="10"/>
      <c r="D316" s="10"/>
      <c r="E316" s="10"/>
      <c r="F316" s="10"/>
      <c r="G316" s="10"/>
      <c r="H316" s="10"/>
      <c r="I316" s="10"/>
      <c r="J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2"/>
      <c r="AA316" s="10"/>
    </row>
    <row r="317" spans="1:27" s="17" customFormat="1" x14ac:dyDescent="0.3">
      <c r="A317" s="10"/>
      <c r="B317" s="19"/>
      <c r="C317" s="10"/>
      <c r="D317" s="10"/>
      <c r="E317" s="10"/>
      <c r="F317" s="10"/>
      <c r="G317" s="10"/>
      <c r="H317" s="10"/>
      <c r="I317" s="10"/>
      <c r="J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2"/>
      <c r="AA317" s="10"/>
    </row>
    <row r="318" spans="1:27" s="17" customFormat="1" x14ac:dyDescent="0.3">
      <c r="A318" s="10"/>
      <c r="B318" s="19"/>
      <c r="C318" s="10"/>
      <c r="D318" s="10"/>
      <c r="E318" s="10"/>
      <c r="F318" s="10"/>
      <c r="G318" s="10"/>
      <c r="H318" s="10"/>
      <c r="I318" s="10"/>
      <c r="J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2"/>
      <c r="AA318" s="10"/>
    </row>
    <row r="319" spans="1:27" s="17" customFormat="1" x14ac:dyDescent="0.3">
      <c r="A319" s="10"/>
      <c r="B319" s="19"/>
      <c r="C319" s="10"/>
      <c r="D319" s="10"/>
      <c r="E319" s="10"/>
      <c r="F319" s="10"/>
      <c r="G319" s="10"/>
      <c r="H319" s="10"/>
      <c r="I319" s="10"/>
      <c r="J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2"/>
      <c r="AA319" s="10"/>
    </row>
    <row r="320" spans="1:27" s="17" customFormat="1" x14ac:dyDescent="0.3">
      <c r="A320" s="10"/>
      <c r="B320" s="19"/>
      <c r="C320" s="10"/>
      <c r="D320" s="10"/>
      <c r="E320" s="10"/>
      <c r="F320" s="10"/>
      <c r="G320" s="10"/>
      <c r="H320" s="10"/>
      <c r="I320" s="10"/>
      <c r="J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2"/>
      <c r="AA320" s="10"/>
    </row>
    <row r="321" spans="1:27" s="17" customFormat="1" x14ac:dyDescent="0.3">
      <c r="A321" s="10"/>
      <c r="B321" s="19"/>
      <c r="C321" s="10"/>
      <c r="D321" s="10"/>
      <c r="E321" s="10"/>
      <c r="F321" s="10"/>
      <c r="G321" s="10"/>
      <c r="H321" s="10"/>
      <c r="I321" s="10"/>
      <c r="J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2"/>
      <c r="AA321" s="10"/>
    </row>
    <row r="322" spans="1:27" s="17" customFormat="1" x14ac:dyDescent="0.3">
      <c r="A322" s="10"/>
      <c r="B322" s="19"/>
      <c r="C322" s="10"/>
      <c r="D322" s="10"/>
      <c r="E322" s="10"/>
      <c r="F322" s="10"/>
      <c r="G322" s="10"/>
      <c r="H322" s="10"/>
      <c r="I322" s="10"/>
      <c r="J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2"/>
      <c r="AA322" s="10"/>
    </row>
    <row r="323" spans="1:27" s="17" customFormat="1" x14ac:dyDescent="0.3">
      <c r="A323" s="10"/>
      <c r="B323" s="19"/>
      <c r="C323" s="10"/>
      <c r="D323" s="10"/>
      <c r="E323" s="10"/>
      <c r="F323" s="10"/>
      <c r="G323" s="10"/>
      <c r="H323" s="10"/>
      <c r="I323" s="10"/>
      <c r="J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2"/>
      <c r="AA323" s="10"/>
    </row>
    <row r="324" spans="1:27" s="17" customFormat="1" x14ac:dyDescent="0.3">
      <c r="A324" s="10"/>
      <c r="B324" s="19"/>
      <c r="C324" s="10"/>
      <c r="D324" s="10"/>
      <c r="E324" s="10"/>
      <c r="F324" s="10"/>
      <c r="G324" s="10"/>
      <c r="H324" s="10"/>
      <c r="I324" s="10"/>
      <c r="J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2"/>
      <c r="AA324" s="10"/>
    </row>
    <row r="325" spans="1:27" s="17" customFormat="1" x14ac:dyDescent="0.3">
      <c r="A325" s="10"/>
      <c r="B325" s="19"/>
      <c r="C325" s="10"/>
      <c r="D325" s="10"/>
      <c r="E325" s="10"/>
      <c r="F325" s="10"/>
      <c r="G325" s="10"/>
      <c r="H325" s="10"/>
      <c r="I325" s="10"/>
      <c r="J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2"/>
      <c r="AA325" s="10"/>
    </row>
    <row r="326" spans="1:27" s="17" customFormat="1" x14ac:dyDescent="0.3">
      <c r="A326" s="10"/>
      <c r="B326" s="19"/>
      <c r="C326" s="10"/>
      <c r="D326" s="10"/>
      <c r="E326" s="10"/>
      <c r="F326" s="10"/>
      <c r="G326" s="10"/>
      <c r="H326" s="10"/>
      <c r="I326" s="10"/>
      <c r="J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2"/>
      <c r="AA326" s="10"/>
    </row>
    <row r="327" spans="1:27" s="17" customFormat="1" x14ac:dyDescent="0.3">
      <c r="A327" s="10"/>
      <c r="B327" s="19"/>
      <c r="C327" s="10"/>
      <c r="D327" s="10"/>
      <c r="E327" s="10"/>
      <c r="F327" s="10"/>
      <c r="G327" s="10"/>
      <c r="H327" s="10"/>
      <c r="I327" s="10"/>
      <c r="J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2"/>
      <c r="AA327" s="10"/>
    </row>
    <row r="328" spans="1:27" s="17" customFormat="1" x14ac:dyDescent="0.3">
      <c r="A328" s="10"/>
      <c r="B328" s="19"/>
      <c r="C328" s="10"/>
      <c r="D328" s="10"/>
      <c r="E328" s="10"/>
      <c r="F328" s="10"/>
      <c r="G328" s="10"/>
      <c r="H328" s="10"/>
      <c r="I328" s="10"/>
      <c r="J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2"/>
      <c r="AA328" s="10"/>
    </row>
    <row r="329" spans="1:27" s="17" customFormat="1" x14ac:dyDescent="0.3">
      <c r="A329" s="10"/>
      <c r="B329" s="19"/>
      <c r="C329" s="10"/>
      <c r="D329" s="10"/>
      <c r="E329" s="10"/>
      <c r="F329" s="10"/>
      <c r="G329" s="10"/>
      <c r="H329" s="10"/>
      <c r="I329" s="10"/>
      <c r="J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2"/>
      <c r="AA329" s="10"/>
    </row>
    <row r="330" spans="1:27" s="17" customFormat="1" x14ac:dyDescent="0.3">
      <c r="A330" s="10"/>
      <c r="B330" s="19"/>
      <c r="C330" s="10"/>
      <c r="D330" s="10"/>
      <c r="E330" s="10"/>
      <c r="F330" s="10"/>
      <c r="G330" s="10"/>
      <c r="H330" s="10"/>
      <c r="I330" s="10"/>
      <c r="J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2"/>
      <c r="AA330" s="10"/>
    </row>
    <row r="331" spans="1:27" s="17" customFormat="1" x14ac:dyDescent="0.3">
      <c r="A331" s="10"/>
      <c r="B331" s="19"/>
      <c r="C331" s="10"/>
      <c r="D331" s="10"/>
      <c r="E331" s="10"/>
      <c r="F331" s="10"/>
      <c r="G331" s="10"/>
      <c r="H331" s="10"/>
      <c r="I331" s="10"/>
      <c r="J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2"/>
      <c r="AA331" s="10"/>
    </row>
    <row r="332" spans="1:27" s="17" customFormat="1" x14ac:dyDescent="0.3">
      <c r="A332" s="10"/>
      <c r="B332" s="19"/>
      <c r="C332" s="10"/>
      <c r="D332" s="10"/>
      <c r="E332" s="10"/>
      <c r="F332" s="10"/>
      <c r="G332" s="10"/>
      <c r="H332" s="10"/>
      <c r="I332" s="10"/>
      <c r="J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2"/>
      <c r="AA332" s="10"/>
    </row>
    <row r="333" spans="1:27" s="17" customFormat="1" x14ac:dyDescent="0.3">
      <c r="A333" s="10"/>
      <c r="B333" s="19"/>
      <c r="C333" s="10"/>
      <c r="D333" s="10"/>
      <c r="E333" s="10"/>
      <c r="F333" s="10"/>
      <c r="G333" s="10"/>
      <c r="H333" s="10"/>
      <c r="I333" s="10"/>
      <c r="J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2"/>
      <c r="AA333" s="10"/>
    </row>
    <row r="334" spans="1:27" s="17" customFormat="1" x14ac:dyDescent="0.3">
      <c r="A334" s="10"/>
      <c r="B334" s="19"/>
      <c r="C334" s="10"/>
      <c r="D334" s="10"/>
      <c r="E334" s="10"/>
      <c r="F334" s="10"/>
      <c r="G334" s="10"/>
      <c r="H334" s="10"/>
      <c r="I334" s="10"/>
      <c r="J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2"/>
      <c r="AA334" s="10"/>
    </row>
    <row r="335" spans="1:27" s="17" customFormat="1" x14ac:dyDescent="0.3">
      <c r="A335" s="10"/>
      <c r="B335" s="19"/>
      <c r="C335" s="10"/>
      <c r="D335" s="10"/>
      <c r="E335" s="10"/>
      <c r="F335" s="10"/>
      <c r="G335" s="10"/>
      <c r="H335" s="10"/>
      <c r="I335" s="10"/>
      <c r="J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2"/>
      <c r="AA335" s="10"/>
    </row>
    <row r="336" spans="1:27" s="17" customFormat="1" x14ac:dyDescent="0.3">
      <c r="A336" s="10"/>
      <c r="B336" s="19"/>
      <c r="C336" s="10"/>
      <c r="D336" s="10"/>
      <c r="E336" s="10"/>
      <c r="F336" s="10"/>
      <c r="G336" s="10"/>
      <c r="H336" s="10"/>
      <c r="I336" s="10"/>
      <c r="J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2"/>
      <c r="AA336" s="10"/>
    </row>
    <row r="337" spans="1:27" s="17" customFormat="1" x14ac:dyDescent="0.3">
      <c r="A337" s="10"/>
      <c r="B337" s="19"/>
      <c r="C337" s="10"/>
      <c r="D337" s="10"/>
      <c r="E337" s="10"/>
      <c r="F337" s="10"/>
      <c r="G337" s="10"/>
      <c r="H337" s="10"/>
      <c r="I337" s="10"/>
      <c r="J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2"/>
      <c r="AA337" s="10"/>
    </row>
    <row r="338" spans="1:27" s="17" customFormat="1" x14ac:dyDescent="0.3">
      <c r="A338" s="10"/>
      <c r="B338" s="19"/>
      <c r="C338" s="10"/>
      <c r="D338" s="10"/>
      <c r="E338" s="10"/>
      <c r="F338" s="10"/>
      <c r="G338" s="10"/>
      <c r="H338" s="10"/>
      <c r="I338" s="10"/>
      <c r="J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2"/>
      <c r="AA338" s="10"/>
    </row>
    <row r="339" spans="1:27" s="17" customFormat="1" x14ac:dyDescent="0.3">
      <c r="A339" s="10"/>
      <c r="B339" s="19"/>
      <c r="C339" s="10"/>
      <c r="D339" s="10"/>
      <c r="E339" s="10"/>
      <c r="F339" s="10"/>
      <c r="G339" s="10"/>
      <c r="H339" s="10"/>
      <c r="I339" s="10"/>
      <c r="J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2"/>
      <c r="AA339" s="10"/>
    </row>
    <row r="340" spans="1:27" s="17" customFormat="1" x14ac:dyDescent="0.3">
      <c r="A340" s="10"/>
      <c r="B340" s="19"/>
      <c r="C340" s="10"/>
      <c r="D340" s="10"/>
      <c r="E340" s="10"/>
      <c r="F340" s="10"/>
      <c r="G340" s="10"/>
      <c r="H340" s="10"/>
      <c r="I340" s="10"/>
      <c r="J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2"/>
      <c r="AA340" s="10"/>
    </row>
    <row r="341" spans="1:27" s="17" customFormat="1" x14ac:dyDescent="0.3">
      <c r="A341" s="10"/>
      <c r="B341" s="19"/>
      <c r="C341" s="10"/>
      <c r="D341" s="10"/>
      <c r="E341" s="10"/>
      <c r="F341" s="10"/>
      <c r="G341" s="10"/>
      <c r="H341" s="10"/>
      <c r="I341" s="10"/>
      <c r="J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2"/>
      <c r="AA341" s="10"/>
    </row>
    <row r="342" spans="1:27" s="17" customFormat="1" x14ac:dyDescent="0.3">
      <c r="A342" s="10"/>
      <c r="B342" s="19"/>
      <c r="C342" s="10"/>
      <c r="D342" s="10"/>
      <c r="E342" s="10"/>
      <c r="F342" s="10"/>
      <c r="G342" s="10"/>
      <c r="H342" s="10"/>
      <c r="I342" s="10"/>
      <c r="J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2"/>
      <c r="AA342" s="10"/>
    </row>
    <row r="343" spans="1:27" s="17" customFormat="1" x14ac:dyDescent="0.3">
      <c r="A343" s="10"/>
      <c r="B343" s="19"/>
      <c r="C343" s="10"/>
      <c r="D343" s="10"/>
      <c r="E343" s="10"/>
      <c r="F343" s="10"/>
      <c r="G343" s="10"/>
      <c r="H343" s="10"/>
      <c r="I343" s="10"/>
      <c r="J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2"/>
      <c r="AA343" s="10"/>
    </row>
    <row r="344" spans="1:27" s="17" customFormat="1" x14ac:dyDescent="0.3">
      <c r="A344" s="10"/>
      <c r="B344" s="19"/>
      <c r="C344" s="10"/>
      <c r="D344" s="10"/>
      <c r="E344" s="10"/>
      <c r="F344" s="10"/>
      <c r="G344" s="10"/>
      <c r="H344" s="10"/>
      <c r="I344" s="10"/>
      <c r="J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2"/>
      <c r="AA344" s="10"/>
    </row>
    <row r="345" spans="1:27" s="17" customFormat="1" x14ac:dyDescent="0.3">
      <c r="A345" s="10"/>
      <c r="B345" s="19"/>
      <c r="C345" s="10"/>
      <c r="D345" s="10"/>
      <c r="E345" s="10"/>
      <c r="F345" s="10"/>
      <c r="G345" s="10"/>
      <c r="H345" s="10"/>
      <c r="I345" s="10"/>
      <c r="J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2"/>
      <c r="AA345" s="10"/>
    </row>
    <row r="346" spans="1:27" s="17" customFormat="1" x14ac:dyDescent="0.3">
      <c r="A346" s="10"/>
      <c r="B346" s="19"/>
      <c r="C346" s="10"/>
      <c r="D346" s="10"/>
      <c r="E346" s="10"/>
      <c r="F346" s="10"/>
      <c r="G346" s="10"/>
      <c r="H346" s="10"/>
      <c r="I346" s="10"/>
      <c r="J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2"/>
      <c r="AA346" s="10"/>
    </row>
    <row r="347" spans="1:27" s="17" customFormat="1" x14ac:dyDescent="0.3">
      <c r="A347" s="10"/>
      <c r="B347" s="19"/>
      <c r="C347" s="10"/>
      <c r="D347" s="10"/>
      <c r="E347" s="10"/>
      <c r="F347" s="10"/>
      <c r="G347" s="10"/>
      <c r="H347" s="10"/>
      <c r="I347" s="10"/>
      <c r="J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2"/>
      <c r="AA347" s="10"/>
    </row>
    <row r="348" spans="1:27" s="17" customFormat="1" x14ac:dyDescent="0.3">
      <c r="A348" s="10"/>
      <c r="B348" s="19"/>
      <c r="C348" s="10"/>
      <c r="D348" s="10"/>
      <c r="E348" s="10"/>
      <c r="F348" s="10"/>
      <c r="G348" s="10"/>
      <c r="H348" s="10"/>
      <c r="I348" s="10"/>
      <c r="J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2"/>
      <c r="AA348" s="10"/>
    </row>
    <row r="349" spans="1:27" s="17" customFormat="1" x14ac:dyDescent="0.3">
      <c r="A349" s="10"/>
      <c r="B349" s="19"/>
      <c r="C349" s="10"/>
      <c r="D349" s="10"/>
      <c r="E349" s="10"/>
      <c r="F349" s="10"/>
      <c r="G349" s="10"/>
      <c r="H349" s="10"/>
      <c r="I349" s="10"/>
      <c r="J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2"/>
      <c r="AA349" s="10"/>
    </row>
    <row r="350" spans="1:27" s="17" customFormat="1" x14ac:dyDescent="0.3">
      <c r="A350" s="10"/>
      <c r="B350" s="19"/>
      <c r="C350" s="10"/>
      <c r="D350" s="10"/>
      <c r="E350" s="10"/>
      <c r="F350" s="10"/>
      <c r="G350" s="10"/>
      <c r="H350" s="10"/>
      <c r="I350" s="10"/>
      <c r="J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2"/>
      <c r="AA350" s="10"/>
    </row>
    <row r="351" spans="1:27" s="17" customFormat="1" x14ac:dyDescent="0.3">
      <c r="A351" s="10"/>
      <c r="B351" s="19"/>
      <c r="C351" s="10"/>
      <c r="D351" s="10"/>
      <c r="E351" s="10"/>
      <c r="F351" s="10"/>
      <c r="G351" s="10"/>
      <c r="H351" s="10"/>
      <c r="I351" s="10"/>
      <c r="J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2"/>
      <c r="AA351" s="10"/>
    </row>
    <row r="352" spans="1:27" s="17" customFormat="1" x14ac:dyDescent="0.3">
      <c r="A352" s="10"/>
      <c r="B352" s="19"/>
      <c r="C352" s="10"/>
      <c r="D352" s="10"/>
      <c r="E352" s="10"/>
      <c r="F352" s="10"/>
      <c r="G352" s="10"/>
      <c r="H352" s="10"/>
      <c r="I352" s="10"/>
      <c r="J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2"/>
      <c r="AA352" s="10"/>
    </row>
    <row r="353" spans="1:27" s="17" customFormat="1" x14ac:dyDescent="0.3">
      <c r="A353" s="10"/>
      <c r="B353" s="19"/>
      <c r="C353" s="10"/>
      <c r="D353" s="10"/>
      <c r="E353" s="10"/>
      <c r="F353" s="10"/>
      <c r="G353" s="10"/>
      <c r="H353" s="10"/>
      <c r="I353" s="10"/>
      <c r="J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2"/>
      <c r="AA353" s="10"/>
    </row>
    <row r="354" spans="1:27" s="17" customFormat="1" x14ac:dyDescent="0.3">
      <c r="A354" s="10"/>
      <c r="B354" s="19"/>
      <c r="C354" s="10"/>
      <c r="D354" s="10"/>
      <c r="E354" s="10"/>
      <c r="F354" s="10"/>
      <c r="G354" s="10"/>
      <c r="H354" s="10"/>
      <c r="I354" s="10"/>
      <c r="J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2"/>
      <c r="AA354" s="10"/>
    </row>
    <row r="355" spans="1:27" s="17" customFormat="1" x14ac:dyDescent="0.3">
      <c r="A355" s="10"/>
      <c r="B355" s="19"/>
      <c r="C355" s="10"/>
      <c r="D355" s="10"/>
      <c r="E355" s="10"/>
      <c r="F355" s="10"/>
      <c r="G355" s="10"/>
      <c r="H355" s="10"/>
      <c r="I355" s="10"/>
      <c r="J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2"/>
      <c r="AA355" s="10"/>
    </row>
    <row r="356" spans="1:27" s="17" customFormat="1" x14ac:dyDescent="0.3">
      <c r="A356" s="10"/>
      <c r="B356" s="19"/>
      <c r="C356" s="10"/>
      <c r="D356" s="10"/>
      <c r="E356" s="10"/>
      <c r="F356" s="10"/>
      <c r="G356" s="10"/>
      <c r="H356" s="10"/>
      <c r="I356" s="10"/>
      <c r="J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2"/>
      <c r="AA356" s="10"/>
    </row>
    <row r="357" spans="1:27" s="17" customFormat="1" x14ac:dyDescent="0.3">
      <c r="A357" s="10"/>
      <c r="B357" s="19"/>
      <c r="C357" s="10"/>
      <c r="D357" s="10"/>
      <c r="E357" s="10"/>
      <c r="F357" s="10"/>
      <c r="G357" s="10"/>
      <c r="H357" s="10"/>
      <c r="I357" s="10"/>
      <c r="J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2"/>
      <c r="AA357" s="10"/>
    </row>
    <row r="358" spans="1:27" s="17" customFormat="1" x14ac:dyDescent="0.3">
      <c r="A358" s="10"/>
      <c r="B358" s="19"/>
      <c r="C358" s="10"/>
      <c r="D358" s="10"/>
      <c r="E358" s="10"/>
      <c r="F358" s="10"/>
      <c r="G358" s="10"/>
      <c r="H358" s="10"/>
      <c r="I358" s="10"/>
      <c r="J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2"/>
      <c r="AA358" s="10"/>
    </row>
    <row r="359" spans="1:27" s="17" customFormat="1" x14ac:dyDescent="0.3">
      <c r="A359" s="10"/>
      <c r="B359" s="19"/>
      <c r="C359" s="10"/>
      <c r="D359" s="10"/>
      <c r="E359" s="10"/>
      <c r="F359" s="10"/>
      <c r="G359" s="10"/>
      <c r="H359" s="10"/>
      <c r="I359" s="10"/>
      <c r="J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2"/>
      <c r="AA359" s="10"/>
    </row>
    <row r="360" spans="1:27" s="17" customFormat="1" x14ac:dyDescent="0.3">
      <c r="A360" s="10"/>
      <c r="B360" s="19"/>
      <c r="C360" s="10"/>
      <c r="D360" s="10"/>
      <c r="E360" s="10"/>
      <c r="F360" s="10"/>
      <c r="G360" s="10"/>
      <c r="H360" s="10"/>
      <c r="I360" s="10"/>
      <c r="J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2"/>
      <c r="AA360" s="10"/>
    </row>
    <row r="361" spans="1:27" s="17" customFormat="1" x14ac:dyDescent="0.3">
      <c r="A361" s="10"/>
      <c r="B361" s="19"/>
      <c r="C361" s="10"/>
      <c r="D361" s="10"/>
      <c r="E361" s="10"/>
      <c r="F361" s="10"/>
      <c r="G361" s="10"/>
      <c r="H361" s="10"/>
      <c r="I361" s="10"/>
      <c r="J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2"/>
      <c r="AA361" s="10"/>
    </row>
    <row r="362" spans="1:27" s="17" customFormat="1" x14ac:dyDescent="0.3">
      <c r="A362" s="10"/>
      <c r="B362" s="19"/>
      <c r="C362" s="10"/>
      <c r="D362" s="10"/>
      <c r="E362" s="10"/>
      <c r="F362" s="10"/>
      <c r="G362" s="10"/>
      <c r="H362" s="10"/>
      <c r="I362" s="10"/>
      <c r="J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2"/>
      <c r="AA362" s="10"/>
    </row>
    <row r="363" spans="1:27" s="17" customFormat="1" x14ac:dyDescent="0.3">
      <c r="A363" s="10"/>
      <c r="B363" s="19"/>
      <c r="C363" s="10"/>
      <c r="D363" s="10"/>
      <c r="E363" s="10"/>
      <c r="F363" s="10"/>
      <c r="G363" s="10"/>
      <c r="H363" s="10"/>
      <c r="I363" s="10"/>
      <c r="J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2"/>
      <c r="AA363" s="10"/>
    </row>
    <row r="364" spans="1:27" s="17" customFormat="1" x14ac:dyDescent="0.3">
      <c r="A364" s="10"/>
      <c r="B364" s="19"/>
      <c r="C364" s="10"/>
      <c r="D364" s="10"/>
      <c r="E364" s="10"/>
      <c r="F364" s="10"/>
      <c r="G364" s="10"/>
      <c r="H364" s="10"/>
      <c r="I364" s="10"/>
      <c r="J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2"/>
      <c r="AA364" s="10"/>
    </row>
    <row r="365" spans="1:27" s="17" customFormat="1" x14ac:dyDescent="0.3">
      <c r="A365" s="10"/>
      <c r="B365" s="19"/>
      <c r="C365" s="10"/>
      <c r="D365" s="10"/>
      <c r="E365" s="10"/>
      <c r="F365" s="10"/>
      <c r="G365" s="10"/>
      <c r="H365" s="10"/>
      <c r="I365" s="10"/>
      <c r="J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2"/>
      <c r="AA365" s="10"/>
    </row>
    <row r="366" spans="1:27" s="17" customFormat="1" x14ac:dyDescent="0.3">
      <c r="A366" s="10"/>
      <c r="B366" s="19"/>
      <c r="C366" s="10"/>
      <c r="D366" s="10"/>
      <c r="E366" s="10"/>
      <c r="F366" s="10"/>
      <c r="G366" s="10"/>
      <c r="H366" s="10"/>
      <c r="I366" s="10"/>
      <c r="J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2"/>
      <c r="AA366" s="10"/>
    </row>
    <row r="367" spans="1:27" s="17" customFormat="1" x14ac:dyDescent="0.3">
      <c r="A367" s="10"/>
      <c r="B367" s="19"/>
      <c r="C367" s="10"/>
      <c r="D367" s="10"/>
      <c r="E367" s="10"/>
      <c r="F367" s="10"/>
      <c r="G367" s="10"/>
      <c r="H367" s="10"/>
      <c r="I367" s="10"/>
      <c r="J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2"/>
      <c r="AA367" s="10"/>
    </row>
    <row r="368" spans="1:27" s="17" customFormat="1" x14ac:dyDescent="0.3">
      <c r="A368" s="10"/>
      <c r="B368" s="19"/>
      <c r="C368" s="10"/>
      <c r="D368" s="10"/>
      <c r="E368" s="10"/>
      <c r="F368" s="10"/>
      <c r="G368" s="10"/>
      <c r="H368" s="10"/>
      <c r="I368" s="10"/>
      <c r="J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2"/>
      <c r="AA368" s="10"/>
    </row>
    <row r="369" spans="1:27" s="17" customFormat="1" x14ac:dyDescent="0.3">
      <c r="A369" s="10"/>
      <c r="B369" s="19"/>
      <c r="C369" s="10"/>
      <c r="D369" s="10"/>
      <c r="E369" s="10"/>
      <c r="F369" s="10"/>
      <c r="G369" s="10"/>
      <c r="H369" s="10"/>
      <c r="I369" s="10"/>
      <c r="J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2"/>
      <c r="AA369" s="10"/>
    </row>
    <row r="370" spans="1:27" s="17" customFormat="1" x14ac:dyDescent="0.3">
      <c r="A370" s="10"/>
      <c r="B370" s="19"/>
      <c r="C370" s="10"/>
      <c r="D370" s="10"/>
      <c r="E370" s="10"/>
      <c r="F370" s="10"/>
      <c r="G370" s="10"/>
      <c r="H370" s="10"/>
      <c r="I370" s="10"/>
      <c r="J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2"/>
      <c r="AA370" s="10"/>
    </row>
    <row r="371" spans="1:27" s="17" customFormat="1" x14ac:dyDescent="0.3">
      <c r="A371" s="10"/>
      <c r="B371" s="19"/>
      <c r="C371" s="10"/>
      <c r="D371" s="10"/>
      <c r="E371" s="10"/>
      <c r="F371" s="10"/>
      <c r="G371" s="10"/>
      <c r="H371" s="10"/>
      <c r="I371" s="10"/>
      <c r="J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2"/>
      <c r="AA371" s="10"/>
    </row>
    <row r="372" spans="1:27" s="17" customFormat="1" x14ac:dyDescent="0.3">
      <c r="A372" s="10"/>
      <c r="B372" s="19"/>
      <c r="C372" s="10"/>
      <c r="D372" s="10"/>
      <c r="E372" s="10"/>
      <c r="F372" s="10"/>
      <c r="G372" s="10"/>
      <c r="H372" s="10"/>
      <c r="I372" s="10"/>
      <c r="J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2"/>
      <c r="AA372" s="10"/>
    </row>
    <row r="373" spans="1:27" s="17" customFormat="1" x14ac:dyDescent="0.3">
      <c r="A373" s="10"/>
      <c r="B373" s="19"/>
      <c r="C373" s="10"/>
      <c r="D373" s="10"/>
      <c r="E373" s="10"/>
      <c r="F373" s="10"/>
      <c r="G373" s="10"/>
      <c r="H373" s="10"/>
      <c r="I373" s="10"/>
      <c r="J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2"/>
      <c r="AA373" s="10"/>
    </row>
    <row r="374" spans="1:27" s="17" customFormat="1" x14ac:dyDescent="0.3">
      <c r="A374" s="10"/>
      <c r="B374" s="19"/>
      <c r="C374" s="10"/>
      <c r="D374" s="10"/>
      <c r="E374" s="10"/>
      <c r="F374" s="10"/>
      <c r="G374" s="10"/>
      <c r="H374" s="10"/>
      <c r="I374" s="10"/>
      <c r="J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2"/>
      <c r="AA374" s="10"/>
    </row>
    <row r="375" spans="1:27" s="17" customFormat="1" x14ac:dyDescent="0.3">
      <c r="A375" s="10"/>
      <c r="B375" s="19"/>
      <c r="C375" s="10"/>
      <c r="D375" s="10"/>
      <c r="E375" s="10"/>
      <c r="F375" s="10"/>
      <c r="G375" s="10"/>
      <c r="H375" s="10"/>
      <c r="I375" s="10"/>
      <c r="J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2"/>
      <c r="AA375" s="10"/>
    </row>
    <row r="376" spans="1:27" s="17" customFormat="1" x14ac:dyDescent="0.3">
      <c r="A376" s="10"/>
      <c r="B376" s="19"/>
      <c r="C376" s="10"/>
      <c r="D376" s="10"/>
      <c r="E376" s="10"/>
      <c r="F376" s="10"/>
      <c r="G376" s="10"/>
      <c r="H376" s="10"/>
      <c r="I376" s="10"/>
      <c r="J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2"/>
      <c r="AA376" s="10"/>
    </row>
    <row r="377" spans="1:27" s="17" customFormat="1" x14ac:dyDescent="0.3">
      <c r="A377" s="10"/>
      <c r="B377" s="19"/>
      <c r="C377" s="10"/>
      <c r="D377" s="10"/>
      <c r="E377" s="10"/>
      <c r="F377" s="10"/>
      <c r="G377" s="10"/>
      <c r="H377" s="10"/>
      <c r="I377" s="10"/>
      <c r="J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2"/>
      <c r="AA377" s="10"/>
    </row>
    <row r="378" spans="1:27" s="17" customFormat="1" x14ac:dyDescent="0.3">
      <c r="A378" s="10"/>
      <c r="B378" s="19"/>
      <c r="C378" s="10"/>
      <c r="D378" s="10"/>
      <c r="E378" s="10"/>
      <c r="F378" s="10"/>
      <c r="G378" s="10"/>
      <c r="H378" s="10"/>
      <c r="I378" s="10"/>
      <c r="J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2"/>
      <c r="AA378" s="10"/>
    </row>
    <row r="379" spans="1:27" s="17" customFormat="1" x14ac:dyDescent="0.3">
      <c r="A379" s="10"/>
      <c r="B379" s="19"/>
      <c r="C379" s="10"/>
      <c r="D379" s="10"/>
      <c r="E379" s="10"/>
      <c r="F379" s="10"/>
      <c r="G379" s="10"/>
      <c r="H379" s="10"/>
      <c r="I379" s="10"/>
      <c r="J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2"/>
      <c r="AA379" s="10"/>
    </row>
    <row r="380" spans="1:27" s="17" customFormat="1" x14ac:dyDescent="0.3">
      <c r="A380" s="10"/>
      <c r="B380" s="19"/>
      <c r="C380" s="10"/>
      <c r="D380" s="10"/>
      <c r="E380" s="10"/>
      <c r="F380" s="10"/>
      <c r="G380" s="10"/>
      <c r="H380" s="10"/>
      <c r="I380" s="10"/>
      <c r="J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2"/>
      <c r="AA380" s="10"/>
    </row>
    <row r="381" spans="1:27" s="17" customFormat="1" x14ac:dyDescent="0.3">
      <c r="A381" s="10"/>
      <c r="B381" s="19"/>
      <c r="C381" s="10"/>
      <c r="D381" s="10"/>
      <c r="E381" s="10"/>
      <c r="F381" s="10"/>
      <c r="G381" s="10"/>
      <c r="H381" s="10"/>
      <c r="I381" s="10"/>
      <c r="J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2"/>
      <c r="AA381" s="10"/>
    </row>
    <row r="382" spans="1:27" s="17" customFormat="1" x14ac:dyDescent="0.3">
      <c r="A382" s="10"/>
      <c r="B382" s="19"/>
      <c r="C382" s="10"/>
      <c r="D382" s="10"/>
      <c r="E382" s="10"/>
      <c r="F382" s="10"/>
      <c r="G382" s="10"/>
      <c r="H382" s="10"/>
      <c r="I382" s="10"/>
      <c r="J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2"/>
      <c r="AA382" s="10"/>
    </row>
    <row r="383" spans="1:27" s="17" customFormat="1" x14ac:dyDescent="0.3">
      <c r="A383" s="10"/>
      <c r="B383" s="19"/>
      <c r="C383" s="10"/>
      <c r="D383" s="10"/>
      <c r="E383" s="10"/>
      <c r="F383" s="10"/>
      <c r="G383" s="10"/>
      <c r="H383" s="10"/>
      <c r="I383" s="10"/>
      <c r="J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2"/>
      <c r="AA383" s="10"/>
    </row>
    <row r="384" spans="1:27" s="17" customFormat="1" x14ac:dyDescent="0.3">
      <c r="A384" s="10"/>
      <c r="B384" s="19"/>
      <c r="C384" s="10"/>
      <c r="D384" s="10"/>
      <c r="E384" s="10"/>
      <c r="F384" s="10"/>
      <c r="G384" s="10"/>
      <c r="H384" s="10"/>
      <c r="I384" s="10"/>
      <c r="J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2"/>
      <c r="AA384" s="10"/>
    </row>
    <row r="385" spans="1:27" s="17" customFormat="1" x14ac:dyDescent="0.3">
      <c r="A385" s="10"/>
      <c r="B385" s="19"/>
      <c r="C385" s="10"/>
      <c r="D385" s="10"/>
      <c r="E385" s="10"/>
      <c r="F385" s="10"/>
      <c r="G385" s="10"/>
      <c r="H385" s="10"/>
      <c r="I385" s="10"/>
      <c r="J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2"/>
      <c r="AA385" s="10"/>
    </row>
    <row r="386" spans="1:27" s="17" customFormat="1" x14ac:dyDescent="0.3">
      <c r="A386" s="10"/>
      <c r="B386" s="19"/>
      <c r="C386" s="10"/>
      <c r="D386" s="10"/>
      <c r="E386" s="10"/>
      <c r="F386" s="10"/>
      <c r="G386" s="10"/>
      <c r="H386" s="10"/>
      <c r="I386" s="10"/>
      <c r="J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2"/>
      <c r="AA386" s="10"/>
    </row>
    <row r="387" spans="1:27" s="17" customFormat="1" x14ac:dyDescent="0.3">
      <c r="A387" s="10"/>
      <c r="B387" s="19"/>
      <c r="C387" s="10"/>
      <c r="D387" s="10"/>
      <c r="E387" s="10"/>
      <c r="F387" s="10"/>
      <c r="G387" s="10"/>
      <c r="H387" s="10"/>
      <c r="I387" s="10"/>
      <c r="J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2"/>
      <c r="AA387" s="10"/>
    </row>
    <row r="388" spans="1:27" s="17" customFormat="1" x14ac:dyDescent="0.3">
      <c r="A388" s="10"/>
      <c r="B388" s="19"/>
      <c r="C388" s="10"/>
      <c r="D388" s="10"/>
      <c r="E388" s="10"/>
      <c r="F388" s="10"/>
      <c r="G388" s="10"/>
      <c r="H388" s="10"/>
      <c r="I388" s="10"/>
      <c r="J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2"/>
      <c r="AA388" s="10"/>
    </row>
    <row r="389" spans="1:27" s="17" customFormat="1" x14ac:dyDescent="0.3">
      <c r="A389" s="10"/>
      <c r="B389" s="19"/>
      <c r="C389" s="10"/>
      <c r="D389" s="10"/>
      <c r="E389" s="10"/>
      <c r="F389" s="10"/>
      <c r="G389" s="10"/>
      <c r="H389" s="10"/>
      <c r="I389" s="10"/>
      <c r="J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2"/>
      <c r="AA389" s="10"/>
    </row>
    <row r="390" spans="1:27" s="17" customFormat="1" x14ac:dyDescent="0.3">
      <c r="A390" s="10"/>
      <c r="B390" s="19"/>
      <c r="C390" s="10"/>
      <c r="D390" s="10"/>
      <c r="E390" s="10"/>
      <c r="F390" s="10"/>
      <c r="G390" s="10"/>
      <c r="H390" s="10"/>
      <c r="I390" s="10"/>
      <c r="J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2"/>
      <c r="AA390" s="10"/>
    </row>
    <row r="391" spans="1:27" s="17" customFormat="1" x14ac:dyDescent="0.3">
      <c r="A391" s="10"/>
      <c r="B391" s="19"/>
      <c r="C391" s="10"/>
      <c r="D391" s="10"/>
      <c r="E391" s="10"/>
      <c r="F391" s="10"/>
      <c r="G391" s="10"/>
      <c r="H391" s="10"/>
      <c r="I391" s="10"/>
      <c r="J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2"/>
      <c r="AA391" s="10"/>
    </row>
    <row r="392" spans="1:27" s="17" customFormat="1" x14ac:dyDescent="0.3">
      <c r="A392" s="10"/>
      <c r="B392" s="19"/>
      <c r="C392" s="10"/>
      <c r="D392" s="10"/>
      <c r="E392" s="10"/>
      <c r="F392" s="10"/>
      <c r="G392" s="10"/>
      <c r="H392" s="10"/>
      <c r="I392" s="10"/>
      <c r="J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2"/>
      <c r="AA392" s="10"/>
    </row>
    <row r="393" spans="1:27" s="17" customFormat="1" x14ac:dyDescent="0.3">
      <c r="A393" s="10"/>
      <c r="B393" s="19"/>
      <c r="C393" s="10"/>
      <c r="D393" s="10"/>
      <c r="E393" s="10"/>
      <c r="F393" s="10"/>
      <c r="G393" s="10"/>
      <c r="H393" s="10"/>
      <c r="I393" s="10"/>
      <c r="J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2"/>
      <c r="AA393" s="10"/>
    </row>
    <row r="394" spans="1:27" s="17" customFormat="1" x14ac:dyDescent="0.3">
      <c r="A394" s="10"/>
      <c r="B394" s="19"/>
      <c r="C394" s="10"/>
      <c r="D394" s="10"/>
      <c r="E394" s="10"/>
      <c r="F394" s="10"/>
      <c r="G394" s="10"/>
      <c r="H394" s="10"/>
      <c r="I394" s="10"/>
      <c r="J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2"/>
      <c r="AA394" s="10"/>
    </row>
    <row r="395" spans="1:27" s="17" customFormat="1" x14ac:dyDescent="0.3">
      <c r="A395" s="10"/>
      <c r="B395" s="19"/>
      <c r="C395" s="10"/>
      <c r="D395" s="10"/>
      <c r="E395" s="10"/>
      <c r="F395" s="10"/>
      <c r="G395" s="10"/>
      <c r="H395" s="10"/>
      <c r="I395" s="10"/>
      <c r="J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2"/>
      <c r="AA395" s="10"/>
    </row>
    <row r="396" spans="1:27" s="17" customFormat="1" x14ac:dyDescent="0.3">
      <c r="A396" s="10"/>
      <c r="B396" s="19"/>
      <c r="C396" s="10"/>
      <c r="D396" s="10"/>
      <c r="E396" s="10"/>
      <c r="F396" s="10"/>
      <c r="G396" s="10"/>
      <c r="H396" s="10"/>
      <c r="I396" s="10"/>
      <c r="J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2"/>
      <c r="AA396" s="10"/>
    </row>
    <row r="397" spans="1:27" s="17" customFormat="1" x14ac:dyDescent="0.3">
      <c r="A397" s="10"/>
      <c r="B397" s="19"/>
      <c r="C397" s="10"/>
      <c r="D397" s="10"/>
      <c r="E397" s="10"/>
      <c r="F397" s="10"/>
      <c r="G397" s="10"/>
      <c r="H397" s="10"/>
      <c r="I397" s="10"/>
      <c r="J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2"/>
      <c r="AA397" s="10"/>
    </row>
    <row r="398" spans="1:27" s="17" customFormat="1" x14ac:dyDescent="0.3">
      <c r="A398" s="10"/>
      <c r="B398" s="19"/>
      <c r="C398" s="10"/>
      <c r="D398" s="10"/>
      <c r="E398" s="10"/>
      <c r="F398" s="10"/>
      <c r="G398" s="10"/>
      <c r="H398" s="10"/>
      <c r="I398" s="10"/>
      <c r="J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2"/>
      <c r="AA398" s="10"/>
    </row>
    <row r="399" spans="1:27" s="17" customFormat="1" x14ac:dyDescent="0.3">
      <c r="A399" s="10"/>
      <c r="B399" s="19"/>
      <c r="C399" s="10"/>
      <c r="D399" s="10"/>
      <c r="E399" s="10"/>
      <c r="F399" s="10"/>
      <c r="G399" s="10"/>
      <c r="H399" s="10"/>
      <c r="I399" s="10"/>
      <c r="J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2"/>
      <c r="AA399" s="10"/>
    </row>
    <row r="400" spans="1:27" s="17" customFormat="1" x14ac:dyDescent="0.3">
      <c r="A400" s="10"/>
      <c r="B400" s="19"/>
      <c r="C400" s="10"/>
      <c r="D400" s="10"/>
      <c r="E400" s="10"/>
      <c r="F400" s="10"/>
      <c r="G400" s="10"/>
      <c r="H400" s="10"/>
      <c r="I400" s="10"/>
      <c r="J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2"/>
      <c r="AA400" s="10"/>
    </row>
    <row r="401" spans="1:27" s="17" customFormat="1" x14ac:dyDescent="0.3">
      <c r="A401" s="10"/>
      <c r="B401" s="19"/>
      <c r="C401" s="10"/>
      <c r="D401" s="10"/>
      <c r="E401" s="10"/>
      <c r="F401" s="10"/>
      <c r="G401" s="10"/>
      <c r="H401" s="10"/>
      <c r="I401" s="10"/>
      <c r="J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2"/>
      <c r="AA401" s="10"/>
    </row>
    <row r="402" spans="1:27" s="17" customFormat="1" x14ac:dyDescent="0.3">
      <c r="A402" s="10"/>
      <c r="B402" s="19"/>
      <c r="C402" s="10"/>
      <c r="D402" s="10"/>
      <c r="E402" s="10"/>
      <c r="F402" s="10"/>
      <c r="G402" s="10"/>
      <c r="H402" s="10"/>
      <c r="I402" s="10"/>
      <c r="J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2"/>
      <c r="AA402" s="10"/>
    </row>
    <row r="403" spans="1:27" s="17" customFormat="1" x14ac:dyDescent="0.3">
      <c r="A403" s="10"/>
      <c r="B403" s="19"/>
      <c r="C403" s="10"/>
      <c r="D403" s="10"/>
      <c r="E403" s="10"/>
      <c r="F403" s="10"/>
      <c r="G403" s="10"/>
      <c r="H403" s="10"/>
      <c r="I403" s="10"/>
      <c r="J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2"/>
      <c r="AA403" s="10"/>
    </row>
    <row r="404" spans="1:27" s="17" customFormat="1" x14ac:dyDescent="0.3">
      <c r="A404" s="10"/>
      <c r="B404" s="19"/>
      <c r="C404" s="10"/>
      <c r="D404" s="10"/>
      <c r="E404" s="10"/>
      <c r="F404" s="10"/>
      <c r="G404" s="10"/>
      <c r="H404" s="10"/>
      <c r="I404" s="10"/>
      <c r="J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2"/>
      <c r="AA404" s="10"/>
    </row>
    <row r="405" spans="1:27" s="17" customFormat="1" x14ac:dyDescent="0.3">
      <c r="A405" s="10"/>
      <c r="B405" s="19"/>
      <c r="C405" s="10"/>
      <c r="D405" s="10"/>
      <c r="E405" s="10"/>
      <c r="F405" s="10"/>
      <c r="G405" s="10"/>
      <c r="H405" s="10"/>
      <c r="I405" s="10"/>
      <c r="J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2"/>
      <c r="AA405" s="10"/>
    </row>
    <row r="406" spans="1:27" s="17" customFormat="1" x14ac:dyDescent="0.3">
      <c r="A406" s="10"/>
      <c r="B406" s="19"/>
      <c r="C406" s="10"/>
      <c r="D406" s="10"/>
      <c r="E406" s="10"/>
      <c r="F406" s="10"/>
      <c r="G406" s="10"/>
      <c r="H406" s="10"/>
      <c r="I406" s="10"/>
      <c r="J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2"/>
      <c r="AA406" s="10"/>
    </row>
    <row r="407" spans="1:27" s="17" customFormat="1" x14ac:dyDescent="0.3">
      <c r="A407" s="10"/>
      <c r="B407" s="19"/>
      <c r="C407" s="10"/>
      <c r="D407" s="10"/>
      <c r="E407" s="10"/>
      <c r="F407" s="10"/>
      <c r="G407" s="10"/>
      <c r="H407" s="10"/>
      <c r="I407" s="10"/>
      <c r="J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2"/>
      <c r="AA407" s="10"/>
    </row>
    <row r="408" spans="1:27" s="17" customFormat="1" x14ac:dyDescent="0.3">
      <c r="A408" s="10"/>
      <c r="B408" s="19"/>
      <c r="C408" s="10"/>
      <c r="D408" s="10"/>
      <c r="E408" s="10"/>
      <c r="F408" s="10"/>
      <c r="G408" s="10"/>
      <c r="H408" s="10"/>
      <c r="I408" s="10"/>
      <c r="J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2"/>
      <c r="AA408" s="10"/>
    </row>
    <row r="409" spans="1:27" s="17" customFormat="1" x14ac:dyDescent="0.3">
      <c r="A409" s="10"/>
      <c r="B409" s="19"/>
      <c r="C409" s="10"/>
      <c r="D409" s="10"/>
      <c r="E409" s="10"/>
      <c r="F409" s="10"/>
      <c r="G409" s="10"/>
      <c r="H409" s="10"/>
      <c r="I409" s="10"/>
      <c r="J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2"/>
      <c r="AA409" s="10"/>
    </row>
    <row r="410" spans="1:27" s="17" customFormat="1" x14ac:dyDescent="0.3">
      <c r="A410" s="10"/>
      <c r="B410" s="19"/>
      <c r="C410" s="10"/>
      <c r="D410" s="10"/>
      <c r="E410" s="10"/>
      <c r="F410" s="10"/>
      <c r="G410" s="10"/>
      <c r="H410" s="10"/>
      <c r="I410" s="10"/>
      <c r="J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2"/>
      <c r="AA410" s="10"/>
    </row>
    <row r="411" spans="1:27" s="17" customFormat="1" x14ac:dyDescent="0.3">
      <c r="A411" s="10"/>
      <c r="B411" s="19"/>
      <c r="C411" s="10"/>
      <c r="D411" s="10"/>
      <c r="E411" s="10"/>
      <c r="F411" s="10"/>
      <c r="G411" s="10"/>
      <c r="H411" s="10"/>
      <c r="I411" s="10"/>
      <c r="J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2"/>
      <c r="AA411" s="10"/>
    </row>
    <row r="412" spans="1:27" s="17" customFormat="1" x14ac:dyDescent="0.3">
      <c r="A412" s="10"/>
      <c r="B412" s="19"/>
      <c r="C412" s="10"/>
      <c r="D412" s="10"/>
      <c r="E412" s="10"/>
      <c r="F412" s="10"/>
      <c r="G412" s="10"/>
      <c r="H412" s="10"/>
      <c r="I412" s="10"/>
      <c r="J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2"/>
      <c r="AA412" s="10"/>
    </row>
    <row r="413" spans="1:27" s="17" customFormat="1" x14ac:dyDescent="0.3">
      <c r="A413" s="10"/>
      <c r="B413" s="19"/>
      <c r="C413" s="10"/>
      <c r="D413" s="10"/>
      <c r="E413" s="10"/>
      <c r="F413" s="10"/>
      <c r="G413" s="10"/>
      <c r="H413" s="10"/>
      <c r="I413" s="10"/>
      <c r="J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2"/>
      <c r="AA413" s="10"/>
    </row>
    <row r="414" spans="1:27" s="17" customFormat="1" x14ac:dyDescent="0.3">
      <c r="A414" s="10"/>
      <c r="B414" s="19"/>
      <c r="C414" s="10"/>
      <c r="D414" s="10"/>
      <c r="E414" s="10"/>
      <c r="F414" s="10"/>
      <c r="G414" s="10"/>
      <c r="H414" s="10"/>
      <c r="I414" s="10"/>
      <c r="J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2"/>
      <c r="AA414" s="10"/>
    </row>
    <row r="415" spans="1:27" s="17" customFormat="1" x14ac:dyDescent="0.3">
      <c r="A415" s="10"/>
      <c r="B415" s="19"/>
      <c r="C415" s="10"/>
      <c r="D415" s="10"/>
      <c r="E415" s="10"/>
      <c r="F415" s="10"/>
      <c r="G415" s="10"/>
      <c r="H415" s="10"/>
      <c r="I415" s="10"/>
      <c r="J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2"/>
      <c r="AA415" s="10"/>
    </row>
    <row r="416" spans="1:27" s="17" customFormat="1" x14ac:dyDescent="0.3">
      <c r="A416" s="10"/>
      <c r="B416" s="19"/>
      <c r="C416" s="10"/>
      <c r="D416" s="10"/>
      <c r="E416" s="10"/>
      <c r="F416" s="10"/>
      <c r="G416" s="10"/>
      <c r="H416" s="10"/>
      <c r="I416" s="10"/>
      <c r="J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2"/>
      <c r="AA416" s="10"/>
    </row>
    <row r="417" spans="1:27" s="17" customFormat="1" x14ac:dyDescent="0.3">
      <c r="A417" s="10"/>
      <c r="B417" s="19"/>
      <c r="C417" s="10"/>
      <c r="D417" s="10"/>
      <c r="E417" s="10"/>
      <c r="F417" s="10"/>
      <c r="G417" s="10"/>
      <c r="H417" s="10"/>
      <c r="I417" s="10"/>
      <c r="J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2"/>
      <c r="AA417" s="10"/>
    </row>
    <row r="418" spans="1:27" s="17" customFormat="1" x14ac:dyDescent="0.3">
      <c r="A418" s="10"/>
      <c r="B418" s="19"/>
      <c r="C418" s="10"/>
      <c r="D418" s="10"/>
      <c r="E418" s="10"/>
      <c r="F418" s="10"/>
      <c r="G418" s="10"/>
      <c r="H418" s="10"/>
      <c r="I418" s="10"/>
      <c r="J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2"/>
      <c r="AA418" s="10"/>
    </row>
    <row r="419" spans="1:27" s="17" customFormat="1" x14ac:dyDescent="0.3">
      <c r="A419" s="10"/>
      <c r="B419" s="19"/>
      <c r="C419" s="10"/>
      <c r="D419" s="10"/>
      <c r="E419" s="10"/>
      <c r="F419" s="10"/>
      <c r="G419" s="10"/>
      <c r="H419" s="10"/>
      <c r="I419" s="10"/>
      <c r="J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2"/>
      <c r="AA419" s="10"/>
    </row>
    <row r="420" spans="1:27" s="17" customFormat="1" x14ac:dyDescent="0.3">
      <c r="A420" s="10"/>
      <c r="B420" s="19"/>
      <c r="C420" s="10"/>
      <c r="D420" s="10"/>
      <c r="E420" s="10"/>
      <c r="F420" s="10"/>
      <c r="G420" s="10"/>
      <c r="H420" s="10"/>
      <c r="I420" s="10"/>
      <c r="J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2"/>
      <c r="AA420" s="10"/>
    </row>
    <row r="421" spans="1:27" s="17" customFormat="1" x14ac:dyDescent="0.3">
      <c r="A421" s="10"/>
      <c r="B421" s="19"/>
      <c r="C421" s="10"/>
      <c r="D421" s="10"/>
      <c r="E421" s="10"/>
      <c r="F421" s="10"/>
      <c r="G421" s="10"/>
      <c r="H421" s="10"/>
      <c r="I421" s="10"/>
      <c r="J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2"/>
      <c r="AA421" s="10"/>
    </row>
    <row r="422" spans="1:27" s="17" customFormat="1" x14ac:dyDescent="0.3">
      <c r="A422" s="10"/>
      <c r="B422" s="19"/>
      <c r="C422" s="10"/>
      <c r="D422" s="10"/>
      <c r="E422" s="10"/>
      <c r="F422" s="10"/>
      <c r="G422" s="10"/>
      <c r="H422" s="10"/>
      <c r="I422" s="10"/>
      <c r="J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2"/>
      <c r="AA422" s="10"/>
    </row>
    <row r="423" spans="1:27" s="17" customFormat="1" x14ac:dyDescent="0.3">
      <c r="A423" s="10"/>
      <c r="B423" s="19"/>
      <c r="C423" s="10"/>
      <c r="D423" s="10"/>
      <c r="E423" s="10"/>
      <c r="F423" s="10"/>
      <c r="G423" s="10"/>
      <c r="H423" s="10"/>
      <c r="I423" s="10"/>
      <c r="J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2"/>
      <c r="AA423" s="10"/>
    </row>
    <row r="424" spans="1:27" s="17" customFormat="1" x14ac:dyDescent="0.3">
      <c r="A424" s="10"/>
      <c r="B424" s="19"/>
      <c r="C424" s="10"/>
      <c r="D424" s="10"/>
      <c r="E424" s="10"/>
      <c r="F424" s="10"/>
      <c r="G424" s="10"/>
      <c r="H424" s="10"/>
      <c r="I424" s="10"/>
      <c r="J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2"/>
      <c r="AA424" s="10"/>
    </row>
    <row r="425" spans="1:27" s="17" customFormat="1" x14ac:dyDescent="0.3">
      <c r="A425" s="10"/>
      <c r="B425" s="19"/>
      <c r="C425" s="10"/>
      <c r="D425" s="10"/>
      <c r="E425" s="10"/>
      <c r="F425" s="10"/>
      <c r="G425" s="10"/>
      <c r="H425" s="10"/>
      <c r="I425" s="10"/>
      <c r="J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2"/>
      <c r="AA425" s="10"/>
    </row>
    <row r="426" spans="1:27" s="17" customFormat="1" x14ac:dyDescent="0.3">
      <c r="A426" s="10"/>
      <c r="B426" s="19"/>
      <c r="C426" s="10"/>
      <c r="D426" s="10"/>
      <c r="E426" s="10"/>
      <c r="F426" s="10"/>
      <c r="G426" s="10"/>
      <c r="H426" s="10"/>
      <c r="I426" s="10"/>
      <c r="J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2"/>
      <c r="AA426" s="10"/>
    </row>
    <row r="427" spans="1:27" s="17" customFormat="1" x14ac:dyDescent="0.3">
      <c r="A427" s="10"/>
      <c r="B427" s="19"/>
      <c r="C427" s="10"/>
      <c r="D427" s="10"/>
      <c r="E427" s="10"/>
      <c r="F427" s="10"/>
      <c r="G427" s="10"/>
      <c r="H427" s="10"/>
      <c r="I427" s="10"/>
      <c r="J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2"/>
      <c r="AA427" s="10"/>
    </row>
    <row r="428" spans="1:27" s="17" customFormat="1" x14ac:dyDescent="0.3">
      <c r="A428" s="10"/>
      <c r="B428" s="19"/>
      <c r="C428" s="10"/>
      <c r="D428" s="10"/>
      <c r="E428" s="10"/>
      <c r="F428" s="10"/>
      <c r="G428" s="10"/>
      <c r="H428" s="10"/>
      <c r="I428" s="10"/>
      <c r="J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2"/>
      <c r="AA428" s="10"/>
    </row>
    <row r="429" spans="1:27" s="17" customFormat="1" x14ac:dyDescent="0.3">
      <c r="A429" s="10"/>
      <c r="B429" s="19"/>
      <c r="C429" s="10"/>
      <c r="D429" s="10"/>
      <c r="E429" s="10"/>
      <c r="F429" s="10"/>
      <c r="G429" s="10"/>
      <c r="H429" s="10"/>
      <c r="I429" s="10"/>
      <c r="J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2"/>
      <c r="AA429" s="10"/>
    </row>
    <row r="430" spans="1:27" s="17" customFormat="1" x14ac:dyDescent="0.3">
      <c r="A430" s="10"/>
      <c r="B430" s="19"/>
      <c r="C430" s="10"/>
      <c r="D430" s="10"/>
      <c r="E430" s="10"/>
      <c r="F430" s="10"/>
      <c r="G430" s="10"/>
      <c r="H430" s="10"/>
      <c r="I430" s="10"/>
      <c r="J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2"/>
      <c r="AA430" s="10"/>
    </row>
    <row r="431" spans="1:27" s="17" customFormat="1" x14ac:dyDescent="0.3">
      <c r="A431" s="10"/>
      <c r="B431" s="19"/>
      <c r="C431" s="10"/>
      <c r="D431" s="10"/>
      <c r="E431" s="10"/>
      <c r="F431" s="10"/>
      <c r="G431" s="10"/>
      <c r="H431" s="10"/>
      <c r="I431" s="10"/>
      <c r="J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2"/>
      <c r="AA431" s="10"/>
    </row>
    <row r="432" spans="1:27" s="17" customFormat="1" x14ac:dyDescent="0.3">
      <c r="A432" s="10"/>
      <c r="B432" s="19"/>
      <c r="C432" s="10"/>
      <c r="D432" s="10"/>
      <c r="E432" s="10"/>
      <c r="F432" s="10"/>
      <c r="G432" s="10"/>
      <c r="H432" s="10"/>
      <c r="I432" s="10"/>
      <c r="J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2"/>
      <c r="AA432" s="10"/>
    </row>
    <row r="433" spans="1:27" s="17" customFormat="1" x14ac:dyDescent="0.3">
      <c r="A433" s="10"/>
      <c r="B433" s="19"/>
      <c r="C433" s="10"/>
      <c r="D433" s="10"/>
      <c r="E433" s="10"/>
      <c r="F433" s="10"/>
      <c r="G433" s="10"/>
      <c r="H433" s="10"/>
      <c r="I433" s="10"/>
      <c r="J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2"/>
      <c r="AA433" s="10"/>
    </row>
    <row r="434" spans="1:27" s="17" customFormat="1" x14ac:dyDescent="0.3">
      <c r="A434" s="10"/>
      <c r="B434" s="19"/>
      <c r="C434" s="10"/>
      <c r="D434" s="10"/>
      <c r="E434" s="10"/>
      <c r="F434" s="10"/>
      <c r="G434" s="10"/>
      <c r="H434" s="10"/>
      <c r="I434" s="10"/>
      <c r="J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2"/>
      <c r="AA434" s="10"/>
    </row>
  </sheetData>
  <autoFilter ref="A4:AA26" xr:uid="{00000000-0001-0000-0100-000000000000}">
    <filterColumn colId="0" showButton="0"/>
    <filterColumn colId="1" showButton="0"/>
  </autoFilter>
  <mergeCells count="9">
    <mergeCell ref="A1:AA1"/>
    <mergeCell ref="A2:C3"/>
    <mergeCell ref="D2:J2"/>
    <mergeCell ref="K2:Q2"/>
    <mergeCell ref="R2:X2"/>
    <mergeCell ref="Y2:Y4"/>
    <mergeCell ref="Z2:Z4"/>
    <mergeCell ref="AA2:AA4"/>
    <mergeCell ref="A4:C4"/>
  </mergeCells>
  <conditionalFormatting sqref="B5:B26">
    <cfRule type="duplicateValues" dxfId="13" priority="1"/>
  </conditionalFormatting>
  <conditionalFormatting sqref="B26">
    <cfRule type="duplicateValues" dxfId="12" priority="2"/>
  </conditionalFormatting>
  <conditionalFormatting sqref="B27:B1048576 B1:B4"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  <cfRule type="duplicateValues" dxfId="2" priority="14"/>
  </conditionalFormatting>
  <conditionalFormatting sqref="C27:C111">
    <cfRule type="duplicateValues" dxfId="1" priority="16"/>
  </conditionalFormatting>
  <conditionalFormatting sqref="C27:C1048576 C1:C4">
    <cfRule type="duplicateValues" dxfId="0" priority="15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SMSA</vt:lpstr>
      <vt:lpstr>SMSA+SDC Couriers</vt:lpstr>
      <vt:lpstr>KANGAROO</vt:lpstr>
      <vt:lpstr>MRTC</vt:lpstr>
      <vt:lpstr>1885</vt:lpstr>
      <vt:lpstr>CORE</vt:lpstr>
      <vt:lpstr>SMSA MCMR </vt:lpstr>
      <vt:lpstr>KANGAROO MCMR</vt:lpstr>
      <vt:lpstr>KANGAROO!Print_Area</vt:lpstr>
      <vt:lpstr>SMSA!Print_Area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Samir</dc:creator>
  <cp:lastModifiedBy>Nouf Al Rammah</cp:lastModifiedBy>
  <cp:lastPrinted>2024-04-06T05:49:17Z</cp:lastPrinted>
  <dcterms:created xsi:type="dcterms:W3CDTF">2020-02-04T11:55:42Z</dcterms:created>
  <dcterms:modified xsi:type="dcterms:W3CDTF">2025-03-16T07:07:03Z</dcterms:modified>
</cp:coreProperties>
</file>