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D:\BBits Projects\SMSA Project\ISO 27001 Requirements - Box file\9.0 Performance Evaluation\9.1 Security Metrics with Reports\"/>
    </mc:Choice>
  </mc:AlternateContent>
  <xr:revisionPtr revIDLastSave="0" documentId="13_ncr:1_{1BE5C13D-4EF0-4805-9105-71738A0C6A3C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Information Security Metrics" sheetId="1" state="hidden" r:id="rId1"/>
    <sheet name="New Metrics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1" l="1"/>
  <c r="C16" i="1" l="1"/>
  <c r="C51" i="1"/>
  <c r="C47" i="1"/>
  <c r="C44" i="1"/>
  <c r="C33" i="1"/>
  <c r="C8" i="1"/>
  <c r="C54" i="1"/>
  <c r="C36" i="1"/>
  <c r="R5" i="1"/>
  <c r="C12" i="1"/>
  <c r="C23" i="1"/>
  <c r="C3" i="1" l="1"/>
  <c r="C19" i="1"/>
</calcChain>
</file>

<file path=xl/sharedStrings.xml><?xml version="1.0" encoding="utf-8"?>
<sst xmlns="http://schemas.openxmlformats.org/spreadsheetml/2006/main" count="328" uniqueCount="163">
  <si>
    <t>Metric</t>
  </si>
  <si>
    <t>Frequency</t>
  </si>
  <si>
    <t>Baseline</t>
  </si>
  <si>
    <t>Quarterly</t>
  </si>
  <si>
    <t>Monthly</t>
  </si>
  <si>
    <t>Mar</t>
  </si>
  <si>
    <t>Jan</t>
  </si>
  <si>
    <t>Feb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</si>
  <si>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</si>
  <si>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</si>
  <si>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</si>
  <si>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</si>
  <si>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</si>
  <si>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</si>
  <si>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</si>
  <si>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</si>
  <si>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</si>
  <si>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Code</t>
  </si>
  <si>
    <t>SIT-01</t>
  </si>
  <si>
    <t>SIT-02</t>
  </si>
  <si>
    <t>% of compromised machines on Network</t>
  </si>
  <si>
    <t>VM-01</t>
  </si>
  <si>
    <t>VM-02</t>
  </si>
  <si>
    <t>% of systems scanned for vulnerabilities</t>
  </si>
  <si>
    <t>IM-01</t>
  </si>
  <si>
    <t>IM-02</t>
  </si>
  <si>
    <t>% of Security incidents due to data leakage</t>
  </si>
  <si>
    <t>SA-01</t>
  </si>
  <si>
    <t>SA-02</t>
  </si>
  <si>
    <t>PM-01</t>
  </si>
  <si>
    <t>% of users who failed the phishing / social engg test</t>
  </si>
  <si>
    <t>PM-02</t>
  </si>
  <si>
    <t>NW-01</t>
  </si>
  <si>
    <t>% of Incidents caused by Network level attacks</t>
  </si>
  <si>
    <t>NW-02</t>
  </si>
  <si>
    <t>% of Incidents caused by App level attacks</t>
  </si>
  <si>
    <t>AV-01</t>
  </si>
  <si>
    <t>% of systems with AV installed</t>
  </si>
  <si>
    <t>AV-02</t>
  </si>
  <si>
    <t>% of systems with Current AV installed</t>
  </si>
  <si>
    <t>PW-01</t>
  </si>
  <si>
    <t>RI-01</t>
  </si>
  <si>
    <t>% of Very high risks mitigated</t>
  </si>
  <si>
    <t>Meantime to acknowledge &amp; start action on critical sec. incidents</t>
  </si>
  <si>
    <t xml:space="preserve">Minutes </t>
  </si>
  <si>
    <t>% of systems without critical vulnerabilities</t>
  </si>
  <si>
    <t xml:space="preserve">No. of dept. who have not reviewed their assets' access rights </t>
  </si>
  <si>
    <t>PW-02</t>
  </si>
  <si>
    <t>PW-03</t>
  </si>
  <si>
    <t>SO-01</t>
  </si>
  <si>
    <t>SO-02</t>
  </si>
  <si>
    <t>SO-03</t>
  </si>
  <si>
    <t>AM-01</t>
  </si>
  <si>
    <t>AM-02</t>
  </si>
  <si>
    <t>AC-01</t>
  </si>
  <si>
    <t>RI-02</t>
  </si>
  <si>
    <t>RI-03</t>
  </si>
  <si>
    <t>ME</t>
  </si>
  <si>
    <t>CE</t>
  </si>
  <si>
    <t>Control Effective</t>
  </si>
  <si>
    <t>Control Grp.: Asset Management</t>
  </si>
  <si>
    <t>Control Grp.: Information Security Organization</t>
  </si>
  <si>
    <t>Control Grp.: Management Context</t>
  </si>
  <si>
    <t>Control Grp.: Access Management</t>
  </si>
  <si>
    <t>Control Grp.: Risk Management</t>
  </si>
  <si>
    <t>Control Grp.: Situational Analyis</t>
  </si>
  <si>
    <t>Control Grp.: Vulnerability Management</t>
  </si>
  <si>
    <t>Control Grp.: Incident Management</t>
  </si>
  <si>
    <t>Control Grp.: InfoSec Awareness</t>
  </si>
  <si>
    <t>Control Grp.: Patch Management</t>
  </si>
  <si>
    <t>Control Grp.: Network Security</t>
  </si>
  <si>
    <t>Control Grp.: Anti Virus</t>
  </si>
  <si>
    <t>Metric Effectivenes</t>
  </si>
  <si>
    <t xml:space="preserve">% of policy Violations </t>
  </si>
  <si>
    <t>3,21%</t>
  </si>
  <si>
    <t>% Percentage of employees who have access malicious activity</t>
  </si>
  <si>
    <t>#. number of devices on the network</t>
  </si>
  <si>
    <t xml:space="preserve">% unauthorized devices try to connect </t>
  </si>
  <si>
    <t xml:space="preserve">Percentage (%) of remote access points used to gain unauthorized access
</t>
  </si>
  <si>
    <t>AM-03</t>
  </si>
  <si>
    <t>AC-02</t>
  </si>
  <si>
    <t>% Percentage of Platformcompliance Scores with benchmarking</t>
  </si>
  <si>
    <t>% of transactions Blocked</t>
  </si>
  <si>
    <t>3,57%</t>
  </si>
  <si>
    <t>% of Threats Blocked</t>
  </si>
  <si>
    <t>0,36%</t>
  </si>
  <si>
    <t>the number of Internet emails sent (inbound)</t>
  </si>
  <si>
    <t>the number of Internet emails received  (inbound)</t>
  </si>
  <si>
    <t>the number of Internet emails  blocked (inbound)</t>
  </si>
  <si>
    <t>Measures the number of unique malware types discovered</t>
  </si>
  <si>
    <t>Measures the number of unique malware instances remediated</t>
  </si>
  <si>
    <t xml:space="preserve">Number of Blocked Internet Access Attempts </t>
  </si>
  <si>
    <t># unauthorized software</t>
  </si>
  <si>
    <t xml:space="preserve"> the number of unique callback  types discovered</t>
  </si>
  <si>
    <t>No. of Incidents handled per SOC staff per day</t>
  </si>
  <si>
    <t>No. of Incidents closed by SOC in 1 day</t>
  </si>
  <si>
    <t>Percentage of total MEWA  devices / Systems being monitored</t>
  </si>
  <si>
    <t xml:space="preserve">No. of security Tips sent   </t>
  </si>
  <si>
    <t xml:space="preserve">% of scheduled patches that failed to install  workstation </t>
  </si>
  <si>
    <t>% of scheduled patches successfully installed - server</t>
  </si>
  <si>
    <t>% of scheduled Backup  successfully  - server</t>
  </si>
  <si>
    <t>% Percentage of Clean Messages email</t>
  </si>
  <si>
    <t>No. of identified risks and their severity</t>
  </si>
  <si>
    <t>% of system with tested security controls</t>
  </si>
  <si>
    <t>SIT-03</t>
  </si>
  <si>
    <t>SIT-04</t>
  </si>
  <si>
    <t>SIT-05</t>
  </si>
  <si>
    <t>SIT-06</t>
  </si>
  <si>
    <t>SIT-07</t>
  </si>
  <si>
    <t>SIT-08</t>
  </si>
  <si>
    <t>IM-03</t>
  </si>
  <si>
    <t>IM-04</t>
  </si>
  <si>
    <t>IM-05</t>
  </si>
  <si>
    <t>IM-06</t>
  </si>
  <si>
    <t>IM-07</t>
  </si>
  <si>
    <t>PM-03</t>
  </si>
  <si>
    <t>PMO</t>
  </si>
  <si>
    <t xml:space="preserve">% of system with tested security top 10 owsap </t>
  </si>
  <si>
    <t>APP</t>
  </si>
  <si>
    <t>Help Desk</t>
  </si>
  <si>
    <t>infr,APP</t>
  </si>
  <si>
    <t>infastructure team</t>
  </si>
  <si>
    <t>Not Tested</t>
  </si>
  <si>
    <t xml:space="preserve">SOC In implementing level </t>
  </si>
  <si>
    <t>Expire  Lic</t>
  </si>
  <si>
    <t>Help Desk/infastructure team</t>
  </si>
  <si>
    <t>Percentage (%) of system and service acquisition contracts that include security requirements and/or specifications</t>
  </si>
  <si>
    <t xml:space="preserve">infastructure </t>
  </si>
  <si>
    <t xml:space="preserve">in implementing level </t>
  </si>
  <si>
    <t>34%/8636 blocked/722</t>
  </si>
  <si>
    <t>683identified risks</t>
  </si>
  <si>
    <t>0.34.</t>
  </si>
  <si>
    <t>1.1% / Help Desk/infastructure team</t>
  </si>
  <si>
    <t>90%  / Help Desk/infastructure team</t>
  </si>
  <si>
    <t>6 times in the month</t>
  </si>
  <si>
    <t>Zscaler 471,873/Fortigate 22164/FW 325562/fire eye 361</t>
  </si>
  <si>
    <t>4 times in the month</t>
  </si>
  <si>
    <t>access reviewed</t>
  </si>
  <si>
    <t>0.95%/858/8,373</t>
  </si>
  <si>
    <t>2.83%/2296/42,259</t>
  </si>
  <si>
    <t>702/</t>
  </si>
  <si>
    <t>29516613/4,427/8,373/443</t>
  </si>
  <si>
    <t>50741087/9783/42,259/241</t>
  </si>
  <si>
    <t>SIT-09</t>
  </si>
  <si>
    <t># Advanced Threats Blocked</t>
  </si>
  <si>
    <t>Owner</t>
  </si>
  <si>
    <t>Data Source</t>
  </si>
  <si>
    <t>No. of Incidents caused by Internet Network level attacks</t>
  </si>
  <si>
    <t xml:space="preserve">No. unauthorized devices try to connect </t>
  </si>
  <si>
    <t>No of remote access points used to gain unauthorized access</t>
  </si>
  <si>
    <t>No of Very high risks mitigated</t>
  </si>
  <si>
    <t>No. of Incidents caused by LAN /WAN Network level attacks</t>
  </si>
  <si>
    <t>DC</t>
  </si>
  <si>
    <t>Info. Sec.</t>
  </si>
  <si>
    <t>Awarness</t>
  </si>
  <si>
    <t>Backup</t>
  </si>
  <si>
    <t>Firewall</t>
  </si>
  <si>
    <t>% of systems without critical vulnerabilities from all</t>
  </si>
  <si>
    <t>% of systems scanned for vulnerabilities from all</t>
  </si>
  <si>
    <t>Patches</t>
  </si>
  <si>
    <t>No of Inbound emails  blocked</t>
  </si>
  <si>
    <t xml:space="preserve">No. of Internet Access Attempts Blocked  </t>
  </si>
  <si>
    <t>No of compromised machines on 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</si>
</sst>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5" fillId="0" borderId="0" applyFont="0" applyFill="0" applyBorder="0" applyAlignment="0" applyProtection="0"/>
    <xf numFmtId="0" fontId="2" fillId="0" borderId="0"/>
  </cellStyleXfs>
  <cellXfs count="129">
    <xf numFmtId="0" fontId="0" fillId="0" borderId="0" xfId="0"/>
    <xf numFmtId="0" fontId="6" fillId="0" borderId="0" xfId="0" applyFont="1" applyAlignment="1">
      <alignment horizontal="left" vertical="center" readingOrder="1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 vertical="top" wrapText="1"/>
    </xf>
    <xf numFmtId="9" fontId="4" fillId="3" borderId="17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9" fontId="3" fillId="0" borderId="8" xfId="0" applyNumberFormat="1" applyFont="1" applyBorder="1" applyAlignment="1">
      <alignment horizontal="center" vertical="top" wrapText="1"/>
    </xf>
    <xf numFmtId="9" fontId="3" fillId="0" borderId="4" xfId="0" applyNumberFormat="1" applyFont="1" applyBorder="1" applyAlignment="1">
      <alignment horizontal="center" vertical="top" wrapText="1"/>
    </xf>
    <xf numFmtId="9" fontId="3" fillId="0" borderId="1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9" fontId="4" fillId="3" borderId="5" xfId="3" applyFont="1" applyFill="1" applyBorder="1" applyAlignment="1">
      <alignment horizontal="center" vertical="top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9" fontId="3" fillId="3" borderId="5" xfId="3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4" fillId="3" borderId="5" xfId="3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wrapText="1"/>
    </xf>
    <xf numFmtId="9" fontId="3" fillId="0" borderId="8" xfId="3" applyFont="1" applyBorder="1" applyAlignment="1">
      <alignment horizontal="center" vertical="top" wrapText="1"/>
    </xf>
    <xf numFmtId="0" fontId="4" fillId="3" borderId="6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9" fontId="4" fillId="3" borderId="5" xfId="3" applyFont="1" applyFill="1" applyBorder="1" applyAlignment="1">
      <alignment horizontal="center" vertical="top"/>
    </xf>
    <xf numFmtId="0" fontId="3" fillId="0" borderId="6" xfId="0" applyFont="1" applyBorder="1" applyAlignment="1">
      <alignment vertical="center"/>
    </xf>
    <xf numFmtId="9" fontId="3" fillId="0" borderId="8" xfId="3" applyFont="1" applyBorder="1" applyAlignment="1">
      <alignment horizontal="center" vertical="center" wrapText="1"/>
    </xf>
    <xf numFmtId="9" fontId="3" fillId="3" borderId="5" xfId="3" applyFont="1" applyFill="1" applyBorder="1" applyAlignment="1">
      <alignment horizontal="center" vertical="top"/>
    </xf>
    <xf numFmtId="0" fontId="3" fillId="0" borderId="17" xfId="0" applyFont="1" applyBorder="1" applyAlignment="1">
      <alignment horizontal="center"/>
    </xf>
    <xf numFmtId="1" fontId="3" fillId="0" borderId="8" xfId="3" applyNumberFormat="1" applyFont="1" applyBorder="1" applyAlignment="1">
      <alignment horizontal="center" vertical="top" wrapText="1"/>
    </xf>
    <xf numFmtId="0" fontId="3" fillId="0" borderId="0" xfId="0" applyFont="1" applyAlignment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top" wrapText="1"/>
    </xf>
    <xf numFmtId="9" fontId="3" fillId="5" borderId="8" xfId="0" applyNumberFormat="1" applyFont="1" applyFill="1" applyBorder="1" applyAlignment="1">
      <alignment horizontal="center" vertical="top" wrapText="1"/>
    </xf>
    <xf numFmtId="9" fontId="3" fillId="0" borderId="5" xfId="0" applyNumberFormat="1" applyFont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/>
    </xf>
    <xf numFmtId="1" fontId="3" fillId="5" borderId="8" xfId="0" applyNumberFormat="1" applyFont="1" applyFill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10" fontId="3" fillId="0" borderId="5" xfId="0" applyNumberFormat="1" applyFont="1" applyBorder="1" applyAlignment="1">
      <alignment horizontal="center" vertical="top" wrapText="1"/>
    </xf>
    <xf numFmtId="10" fontId="3" fillId="0" borderId="8" xfId="0" applyNumberFormat="1" applyFont="1" applyBorder="1" applyAlignment="1">
      <alignment horizontal="center" vertical="top" wrapText="1"/>
    </xf>
    <xf numFmtId="1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0" fontId="4" fillId="3" borderId="5" xfId="3" applyNumberFormat="1" applyFont="1" applyFill="1" applyBorder="1" applyAlignment="1">
      <alignment horizontal="center" vertical="top" wrapText="1"/>
    </xf>
    <xf numFmtId="9" fontId="3" fillId="0" borderId="6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 vertical="top" wrapText="1"/>
    </xf>
    <xf numFmtId="10" fontId="3" fillId="0" borderId="11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10" fontId="3" fillId="0" borderId="10" xfId="0" applyNumberFormat="1" applyFont="1" applyBorder="1" applyAlignment="1">
      <alignment horizontal="center" vertical="top" wrapText="1"/>
    </xf>
    <xf numFmtId="10" fontId="3" fillId="0" borderId="10" xfId="0" applyNumberFormat="1" applyFont="1" applyBorder="1" applyAlignment="1">
      <alignment horizontal="center"/>
    </xf>
    <xf numFmtId="9" fontId="4" fillId="3" borderId="11" xfId="3" applyFont="1" applyFill="1" applyBorder="1" applyAlignment="1">
      <alignment horizontal="center" vertical="top" wrapText="1"/>
    </xf>
    <xf numFmtId="9" fontId="3" fillId="0" borderId="1" xfId="0" applyNumberFormat="1" applyFont="1" applyBorder="1" applyAlignment="1">
      <alignment horizontal="center" vertical="center"/>
    </xf>
    <xf numFmtId="10" fontId="4" fillId="3" borderId="5" xfId="3" applyNumberFormat="1" applyFont="1" applyFill="1" applyBorder="1" applyAlignment="1">
      <alignment horizontal="center" vertical="center" wrapText="1"/>
    </xf>
    <xf numFmtId="9" fontId="3" fillId="5" borderId="4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center" wrapText="1"/>
    </xf>
    <xf numFmtId="9" fontId="3" fillId="5" borderId="8" xfId="0" applyNumberFormat="1" applyFont="1" applyFill="1" applyBorder="1" applyAlignment="1">
      <alignment horizontal="center" vertical="center" wrapText="1"/>
    </xf>
    <xf numFmtId="9" fontId="3" fillId="5" borderId="14" xfId="0" applyNumberFormat="1" applyFont="1" applyFill="1" applyBorder="1" applyAlignment="1">
      <alignment horizontal="center" vertical="center" wrapText="1"/>
    </xf>
    <xf numFmtId="10" fontId="3" fillId="5" borderId="14" xfId="0" applyNumberFormat="1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10" fontId="3" fillId="0" borderId="4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9" fontId="3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3" fillId="0" borderId="1" xfId="3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top" wrapText="1"/>
    </xf>
    <xf numFmtId="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/>
  </cellXfs>
  <cellStyles count="5">
    <cellStyle name="Normal" xfId="0" builtinId="0"/>
    <cellStyle name="Normal 2" xfId="1" xr:uid="{00000000-0005-0000-0000-000001000000}"/>
    <cellStyle name="Normal 4" xfId="2" xr:uid="{00000000-0005-0000-0000-000002000000}"/>
    <cellStyle name="Normal 6" xfId="4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71"/>
  <sheetViews>
    <sheetView showGridLines="0" zoomScale="120" zoomScaleNormal="120" workbookViewId="0">
      <pane ySplit="2" topLeftCell="A3" activePane="bottomLeft" state="frozen"/>
      <selection pane="bottomLeft" sqref="A1:XFD1048576"/>
    </sheetView>
  </sheetViews>
  <sheetFormatPr defaultColWidth="8.81640625" defaultRowHeight="12" x14ac:dyDescent="0.3"/>
  <cols>
    <col min="1" max="1" width="7.7265625" style="3" customWidth="1"/>
    <col min="2" max="2" width="58.453125" style="4" customWidth="1"/>
    <col min="3" max="3" width="8.26953125" style="3" customWidth="1"/>
    <col min="4" max="4" width="13.26953125" style="3" customWidth="1"/>
    <col min="5" max="5" width="8.81640625" style="3"/>
    <col min="6" max="6" width="45.26953125" style="3" bestFit="1" customWidth="1"/>
    <col min="7" max="7" width="25.1796875" style="3" customWidth="1"/>
    <col min="8" max="8" width="25" style="3" bestFit="1" customWidth="1"/>
    <col min="9" max="9" width="7.26953125" style="3" customWidth="1"/>
    <col min="10" max="11" width="8.81640625" style="4"/>
    <col min="12" max="12" width="7.81640625" style="3" customWidth="1"/>
    <col min="13" max="13" width="8.81640625" style="3"/>
    <col min="14" max="14" width="8.81640625" style="4"/>
    <col min="15" max="17" width="8.81640625" style="3"/>
    <col min="18" max="18" width="11" style="4" customWidth="1"/>
    <col min="19" max="16384" width="8.81640625" style="4"/>
  </cols>
  <sheetData>
    <row r="1" spans="1:18" ht="24.5" thickBot="1" x14ac:dyDescent="0.35">
      <c r="C1" s="5" t="s">
        <v>59</v>
      </c>
      <c r="R1" s="5" t="s">
        <v>72</v>
      </c>
    </row>
    <row r="2" spans="1:18" ht="12.5" thickBot="1" x14ac:dyDescent="0.35">
      <c r="A2" s="6" t="s">
        <v>17</v>
      </c>
      <c r="B2" s="7" t="s">
        <v>0</v>
      </c>
      <c r="C2" s="8" t="s">
        <v>58</v>
      </c>
      <c r="D2" s="9" t="s">
        <v>1</v>
      </c>
      <c r="E2" s="10" t="s">
        <v>2</v>
      </c>
      <c r="F2" s="9" t="s">
        <v>6</v>
      </c>
      <c r="G2" s="9" t="s">
        <v>7</v>
      </c>
      <c r="H2" s="11" t="s">
        <v>5</v>
      </c>
      <c r="I2" s="9" t="s">
        <v>8</v>
      </c>
      <c r="J2" s="9" t="s">
        <v>9</v>
      </c>
      <c r="K2" s="11" t="s">
        <v>10</v>
      </c>
      <c r="L2" s="11" t="s">
        <v>11</v>
      </c>
      <c r="M2" s="11" t="s">
        <v>12</v>
      </c>
      <c r="N2" s="12" t="s">
        <v>13</v>
      </c>
      <c r="O2" s="9" t="s">
        <v>14</v>
      </c>
      <c r="P2" s="10" t="s">
        <v>15</v>
      </c>
      <c r="Q2" s="12" t="s">
        <v>16</v>
      </c>
      <c r="R2" s="8" t="s">
        <v>57</v>
      </c>
    </row>
    <row r="3" spans="1:18" x14ac:dyDescent="0.3">
      <c r="A3" s="13">
        <v>1</v>
      </c>
      <c r="B3" s="14" t="s">
        <v>62</v>
      </c>
      <c r="C3" s="15" t="e">
        <f>AVERAGE(R5,R7,#REF!)</f>
        <v>#REF!</v>
      </c>
      <c r="D3" s="16"/>
      <c r="E3" s="17"/>
      <c r="F3" s="18"/>
      <c r="G3" s="16"/>
      <c r="H3" s="16"/>
      <c r="I3" s="19"/>
      <c r="J3" s="19"/>
      <c r="K3" s="17"/>
      <c r="L3" s="17"/>
      <c r="M3" s="17"/>
      <c r="N3" s="16"/>
      <c r="O3" s="16"/>
      <c r="P3" s="16"/>
      <c r="Q3" s="16"/>
      <c r="R3" s="20"/>
    </row>
    <row r="4" spans="1:18" x14ac:dyDescent="0.3">
      <c r="A4" s="13"/>
      <c r="B4" s="14"/>
      <c r="C4" s="15"/>
      <c r="D4" s="16"/>
      <c r="E4" s="17"/>
      <c r="F4" s="18">
        <v>3.21</v>
      </c>
      <c r="G4" s="16">
        <v>3.3</v>
      </c>
      <c r="H4" s="16">
        <v>3.22</v>
      </c>
      <c r="I4" s="19"/>
      <c r="J4" s="19"/>
      <c r="K4" s="17"/>
      <c r="L4" s="17"/>
      <c r="M4" s="17"/>
      <c r="N4" s="16"/>
      <c r="O4" s="16"/>
      <c r="P4" s="16"/>
      <c r="Q4" s="16"/>
      <c r="R4" s="20"/>
    </row>
    <row r="5" spans="1:18" x14ac:dyDescent="0.3">
      <c r="A5" s="21" t="s">
        <v>40</v>
      </c>
      <c r="B5" s="22" t="s">
        <v>73</v>
      </c>
      <c r="C5" s="23"/>
      <c r="D5" s="24" t="s">
        <v>4</v>
      </c>
      <c r="E5" s="25" t="s">
        <v>74</v>
      </c>
      <c r="F5" s="98">
        <v>0.34420000000000001</v>
      </c>
      <c r="G5" s="27">
        <v>0.24879999999999999</v>
      </c>
      <c r="H5" s="105">
        <v>0.29270000000000002</v>
      </c>
      <c r="I5" s="28"/>
      <c r="J5" s="28"/>
      <c r="K5" s="29"/>
      <c r="L5" s="24"/>
      <c r="M5" s="29"/>
      <c r="N5" s="30"/>
      <c r="O5" s="23"/>
      <c r="P5" s="23"/>
      <c r="Q5" s="23"/>
      <c r="R5" s="31" t="e">
        <f>K5/E5</f>
        <v>#VALUE!</v>
      </c>
    </row>
    <row r="6" spans="1:18" x14ac:dyDescent="0.3">
      <c r="A6" s="21" t="s">
        <v>47</v>
      </c>
      <c r="B6" s="32" t="s">
        <v>75</v>
      </c>
      <c r="C6" s="33"/>
      <c r="D6" s="24" t="s">
        <v>4</v>
      </c>
      <c r="E6" s="25">
        <v>0.05</v>
      </c>
      <c r="F6" s="26" t="s">
        <v>128</v>
      </c>
      <c r="G6" s="27" t="s">
        <v>128</v>
      </c>
      <c r="H6" s="24" t="s">
        <v>128</v>
      </c>
      <c r="I6" s="28"/>
      <c r="J6" s="28"/>
      <c r="K6" s="29"/>
      <c r="L6" s="29"/>
      <c r="M6" s="29"/>
      <c r="N6" s="30"/>
      <c r="O6" s="23"/>
      <c r="P6" s="23"/>
      <c r="Q6" s="23"/>
      <c r="R6" s="31"/>
    </row>
    <row r="7" spans="1:18" x14ac:dyDescent="0.3">
      <c r="A7" s="21" t="s">
        <v>48</v>
      </c>
      <c r="B7" s="32" t="s">
        <v>101</v>
      </c>
      <c r="C7" s="33"/>
      <c r="D7" s="24" t="s">
        <v>4</v>
      </c>
      <c r="E7" s="25">
        <v>0.7</v>
      </c>
      <c r="F7" s="98">
        <v>0.44600000000000001</v>
      </c>
      <c r="G7" s="27">
        <v>0.47</v>
      </c>
      <c r="H7" s="105">
        <v>0.19400000000000001</v>
      </c>
      <c r="I7" s="28">
        <f>100-19.4</f>
        <v>80.599999999999994</v>
      </c>
      <c r="J7" s="28"/>
      <c r="K7" s="29"/>
      <c r="L7" s="29"/>
      <c r="M7" s="29"/>
      <c r="N7" s="30"/>
      <c r="O7" s="23"/>
      <c r="P7" s="23"/>
      <c r="Q7" s="23"/>
      <c r="R7" s="31"/>
    </row>
    <row r="8" spans="1:18" x14ac:dyDescent="0.3">
      <c r="A8" s="13">
        <v>2</v>
      </c>
      <c r="B8" s="14" t="s">
        <v>61</v>
      </c>
      <c r="C8" s="15" t="e">
        <f>AVERAGE(R9,R10,R11)</f>
        <v>#DIV/0!</v>
      </c>
      <c r="D8" s="16"/>
      <c r="E8" s="17"/>
      <c r="F8" s="18"/>
      <c r="G8" s="16"/>
      <c r="H8" s="16"/>
      <c r="I8" s="19"/>
      <c r="J8" s="19"/>
      <c r="K8" s="17"/>
      <c r="L8" s="17"/>
      <c r="M8" s="17"/>
      <c r="N8" s="16"/>
      <c r="O8" s="16"/>
      <c r="P8" s="16"/>
      <c r="Q8" s="16"/>
      <c r="R8" s="34"/>
    </row>
    <row r="9" spans="1:18" s="47" customFormat="1" ht="24" x14ac:dyDescent="0.35">
      <c r="A9" s="35" t="s">
        <v>49</v>
      </c>
      <c r="B9" s="36" t="s">
        <v>126</v>
      </c>
      <c r="C9" s="37"/>
      <c r="D9" s="38" t="s">
        <v>3</v>
      </c>
      <c r="E9" s="39">
        <v>1</v>
      </c>
      <c r="F9" s="40" t="s">
        <v>116</v>
      </c>
      <c r="G9" s="40" t="s">
        <v>116</v>
      </c>
      <c r="H9" s="40" t="s">
        <v>116</v>
      </c>
      <c r="I9" s="42"/>
      <c r="J9" s="42"/>
      <c r="K9" s="43"/>
      <c r="L9" s="43"/>
      <c r="M9" s="43"/>
      <c r="N9" s="44"/>
      <c r="O9" s="45"/>
      <c r="P9" s="45"/>
      <c r="Q9" s="45"/>
      <c r="R9" s="46"/>
    </row>
    <row r="10" spans="1:18" x14ac:dyDescent="0.3">
      <c r="A10" s="21" t="s">
        <v>50</v>
      </c>
      <c r="B10" s="48" t="s">
        <v>117</v>
      </c>
      <c r="C10" s="33">
        <v>80</v>
      </c>
      <c r="D10" s="24" t="s">
        <v>3</v>
      </c>
      <c r="E10" s="49">
        <v>0.05</v>
      </c>
      <c r="F10" s="26" t="s">
        <v>118</v>
      </c>
      <c r="G10" s="26" t="s">
        <v>118</v>
      </c>
      <c r="H10" s="26" t="s">
        <v>118</v>
      </c>
      <c r="I10" s="28"/>
      <c r="J10" s="28"/>
      <c r="K10" s="25"/>
      <c r="L10" s="29"/>
      <c r="M10" s="29"/>
      <c r="N10" s="30"/>
      <c r="O10" s="23"/>
      <c r="P10" s="23"/>
      <c r="Q10" s="23"/>
      <c r="R10" s="31"/>
    </row>
    <row r="11" spans="1:18" x14ac:dyDescent="0.3">
      <c r="A11" s="21" t="s">
        <v>51</v>
      </c>
      <c r="B11" s="32" t="s">
        <v>81</v>
      </c>
      <c r="C11" s="33">
        <v>80</v>
      </c>
      <c r="D11" s="24" t="s">
        <v>3</v>
      </c>
      <c r="E11" s="49">
        <v>0.8</v>
      </c>
      <c r="F11" s="26" t="s">
        <v>127</v>
      </c>
      <c r="G11" s="26" t="s">
        <v>127</v>
      </c>
      <c r="H11" s="26" t="s">
        <v>127</v>
      </c>
      <c r="I11" s="28"/>
      <c r="J11" s="28"/>
      <c r="K11" s="29"/>
      <c r="L11" s="29"/>
      <c r="M11" s="29"/>
      <c r="N11" s="30"/>
      <c r="O11" s="23"/>
      <c r="P11" s="23"/>
      <c r="Q11" s="23"/>
      <c r="R11" s="31"/>
    </row>
    <row r="12" spans="1:18" x14ac:dyDescent="0.3">
      <c r="A12" s="13">
        <v>3</v>
      </c>
      <c r="B12" s="50" t="s">
        <v>60</v>
      </c>
      <c r="C12" s="15" t="e">
        <f>AVERAGE(R13,R15)</f>
        <v>#DIV/0!</v>
      </c>
      <c r="D12" s="51"/>
      <c r="E12" s="52"/>
      <c r="F12" s="53"/>
      <c r="G12" s="51"/>
      <c r="H12" s="51"/>
      <c r="I12" s="54"/>
      <c r="J12" s="54"/>
      <c r="K12" s="52"/>
      <c r="L12" s="52"/>
      <c r="M12" s="52"/>
      <c r="N12" s="51"/>
      <c r="O12" s="51"/>
      <c r="P12" s="51"/>
      <c r="Q12" s="51"/>
      <c r="R12" s="55"/>
    </row>
    <row r="13" spans="1:18" x14ac:dyDescent="0.3">
      <c r="A13" s="35" t="s">
        <v>52</v>
      </c>
      <c r="B13" s="56" t="s">
        <v>76</v>
      </c>
      <c r="C13" s="37"/>
      <c r="D13" s="38" t="s">
        <v>4</v>
      </c>
      <c r="E13" s="57">
        <v>0.02</v>
      </c>
      <c r="F13" s="40" t="s">
        <v>125</v>
      </c>
      <c r="G13" s="40" t="s">
        <v>125</v>
      </c>
      <c r="H13" s="40" t="s">
        <v>125</v>
      </c>
      <c r="I13" s="28"/>
      <c r="J13" s="28"/>
      <c r="K13" s="25"/>
      <c r="L13" s="29"/>
      <c r="M13" s="29"/>
      <c r="N13" s="30"/>
      <c r="O13" s="23"/>
      <c r="P13" s="23"/>
      <c r="Q13" s="23"/>
      <c r="R13" s="31"/>
    </row>
    <row r="14" spans="1:18" x14ac:dyDescent="0.3">
      <c r="A14" s="35" t="s">
        <v>53</v>
      </c>
      <c r="B14" s="56" t="s">
        <v>92</v>
      </c>
      <c r="C14" s="37"/>
      <c r="D14" s="38" t="s">
        <v>4</v>
      </c>
      <c r="E14" s="57">
        <v>0.02</v>
      </c>
      <c r="F14" s="40" t="s">
        <v>125</v>
      </c>
      <c r="G14" s="40" t="s">
        <v>125</v>
      </c>
      <c r="H14" s="40" t="s">
        <v>125</v>
      </c>
      <c r="I14" s="28"/>
      <c r="J14" s="28"/>
      <c r="K14" s="25"/>
      <c r="L14" s="29"/>
      <c r="M14" s="29"/>
      <c r="N14" s="30"/>
      <c r="O14" s="23"/>
      <c r="P14" s="23"/>
      <c r="Q14" s="23"/>
      <c r="R14" s="31"/>
    </row>
    <row r="15" spans="1:18" x14ac:dyDescent="0.3">
      <c r="A15" s="35" t="s">
        <v>79</v>
      </c>
      <c r="B15" s="56" t="s">
        <v>77</v>
      </c>
      <c r="C15" s="37"/>
      <c r="D15" s="38" t="s">
        <v>4</v>
      </c>
      <c r="E15" s="57">
        <v>0.05</v>
      </c>
      <c r="F15" s="40" t="s">
        <v>125</v>
      </c>
      <c r="G15" s="40" t="s">
        <v>125</v>
      </c>
      <c r="H15" s="40" t="s">
        <v>125</v>
      </c>
      <c r="I15" s="28"/>
      <c r="J15" s="28"/>
      <c r="K15" s="25"/>
      <c r="L15" s="29"/>
      <c r="M15" s="29"/>
      <c r="N15" s="30"/>
      <c r="O15" s="23"/>
      <c r="P15" s="23"/>
      <c r="Q15" s="23"/>
      <c r="R15" s="31"/>
    </row>
    <row r="16" spans="1:18" x14ac:dyDescent="0.3">
      <c r="A16" s="13">
        <v>4</v>
      </c>
      <c r="B16" s="50" t="s">
        <v>63</v>
      </c>
      <c r="C16" s="15">
        <f>R18</f>
        <v>0</v>
      </c>
      <c r="D16" s="51"/>
      <c r="E16" s="52"/>
      <c r="F16" s="53"/>
      <c r="G16" s="51"/>
      <c r="H16" s="51"/>
      <c r="I16" s="54"/>
      <c r="J16" s="54"/>
      <c r="K16" s="52"/>
      <c r="L16" s="52"/>
      <c r="M16" s="52"/>
      <c r="N16" s="51"/>
      <c r="O16" s="51"/>
      <c r="P16" s="51"/>
      <c r="Q16" s="51"/>
      <c r="R16" s="58"/>
    </row>
    <row r="17" spans="1:18" ht="24" x14ac:dyDescent="0.3">
      <c r="A17" s="21" t="s">
        <v>54</v>
      </c>
      <c r="B17" s="48" t="s">
        <v>78</v>
      </c>
      <c r="C17" s="59"/>
      <c r="D17" s="24" t="s">
        <v>4</v>
      </c>
      <c r="E17" s="60">
        <v>2</v>
      </c>
      <c r="F17" s="40">
        <v>0</v>
      </c>
      <c r="G17" s="27">
        <v>0</v>
      </c>
      <c r="H17" s="27">
        <v>0</v>
      </c>
      <c r="I17" s="28"/>
      <c r="J17" s="28"/>
      <c r="K17" s="29"/>
      <c r="L17" s="29"/>
      <c r="M17" s="29"/>
      <c r="N17" s="30"/>
      <c r="O17" s="23"/>
      <c r="P17" s="23"/>
      <c r="Q17" s="23"/>
      <c r="R17" s="31"/>
    </row>
    <row r="18" spans="1:18" x14ac:dyDescent="0.3">
      <c r="A18" s="21" t="s">
        <v>80</v>
      </c>
      <c r="B18" s="32" t="s">
        <v>46</v>
      </c>
      <c r="C18" s="33"/>
      <c r="D18" s="24" t="s">
        <v>4</v>
      </c>
      <c r="E18" s="60">
        <v>2</v>
      </c>
      <c r="F18" s="40" t="s">
        <v>137</v>
      </c>
      <c r="G18" s="40" t="s">
        <v>137</v>
      </c>
      <c r="H18" s="40" t="s">
        <v>137</v>
      </c>
      <c r="I18" s="28"/>
      <c r="J18" s="28"/>
      <c r="K18" s="29"/>
      <c r="L18" s="29"/>
      <c r="M18" s="29"/>
      <c r="N18" s="30"/>
      <c r="O18" s="23"/>
      <c r="P18" s="23"/>
      <c r="Q18" s="23"/>
      <c r="R18" s="31"/>
    </row>
    <row r="19" spans="1:18" s="61" customFormat="1" ht="15" customHeight="1" x14ac:dyDescent="0.3">
      <c r="A19" s="13">
        <v>5</v>
      </c>
      <c r="B19" s="50" t="s">
        <v>64</v>
      </c>
      <c r="C19" s="15" t="e">
        <f>AVERAGE(R20,R21,R22)</f>
        <v>#DIV/0!</v>
      </c>
      <c r="D19" s="51"/>
      <c r="E19" s="52"/>
      <c r="F19" s="53"/>
      <c r="G19" s="51"/>
      <c r="H19" s="51"/>
      <c r="I19" s="54"/>
      <c r="J19" s="54"/>
      <c r="K19" s="52"/>
      <c r="L19" s="52"/>
      <c r="M19" s="52"/>
      <c r="N19" s="51"/>
      <c r="O19" s="51"/>
      <c r="P19" s="51"/>
      <c r="Q19" s="51"/>
      <c r="R19" s="58"/>
    </row>
    <row r="20" spans="1:18" ht="15" customHeight="1" x14ac:dyDescent="0.3">
      <c r="A20" s="21" t="s">
        <v>41</v>
      </c>
      <c r="B20" s="62" t="s">
        <v>42</v>
      </c>
      <c r="C20" s="63"/>
      <c r="D20" s="64" t="s">
        <v>4</v>
      </c>
      <c r="E20" s="65">
        <v>0.5</v>
      </c>
      <c r="F20" s="26" t="s">
        <v>129</v>
      </c>
      <c r="G20" s="24" t="s">
        <v>138</v>
      </c>
      <c r="H20" s="27" t="s">
        <v>139</v>
      </c>
      <c r="I20" s="66"/>
      <c r="J20" s="66"/>
      <c r="K20" s="25"/>
      <c r="L20" s="24"/>
      <c r="M20" s="29"/>
      <c r="N20" s="30"/>
      <c r="O20" s="23"/>
      <c r="P20" s="23"/>
      <c r="Q20" s="23"/>
      <c r="R20" s="31"/>
    </row>
    <row r="21" spans="1:18" ht="15" customHeight="1" x14ac:dyDescent="0.3">
      <c r="A21" s="21" t="s">
        <v>55</v>
      </c>
      <c r="B21" s="62" t="s">
        <v>102</v>
      </c>
      <c r="C21" s="67"/>
      <c r="D21" s="64" t="s">
        <v>4</v>
      </c>
      <c r="E21" s="68">
        <v>2</v>
      </c>
      <c r="F21" s="26" t="s">
        <v>130</v>
      </c>
      <c r="G21" s="24">
        <v>334</v>
      </c>
      <c r="H21" s="27" t="s">
        <v>140</v>
      </c>
      <c r="I21" s="66"/>
      <c r="J21" s="66"/>
      <c r="K21" s="29"/>
      <c r="L21" s="29"/>
      <c r="M21" s="29"/>
      <c r="N21" s="30"/>
      <c r="O21" s="23"/>
      <c r="P21" s="23"/>
      <c r="Q21" s="23"/>
      <c r="R21" s="31"/>
    </row>
    <row r="22" spans="1:18" ht="15" customHeight="1" x14ac:dyDescent="0.3">
      <c r="A22" s="21" t="s">
        <v>56</v>
      </c>
      <c r="B22" s="62" t="s">
        <v>103</v>
      </c>
      <c r="C22" s="67"/>
      <c r="D22" s="64" t="s">
        <v>3</v>
      </c>
      <c r="E22" s="68">
        <v>2</v>
      </c>
      <c r="F22" s="26" t="s">
        <v>120</v>
      </c>
      <c r="G22" s="24" t="s">
        <v>120</v>
      </c>
      <c r="H22" s="27" t="s">
        <v>120</v>
      </c>
      <c r="I22" s="66"/>
      <c r="J22" s="66"/>
      <c r="K22" s="25"/>
      <c r="L22" s="29"/>
      <c r="M22" s="29"/>
      <c r="N22" s="30"/>
      <c r="O22" s="23"/>
      <c r="P22" s="23"/>
      <c r="Q22" s="23"/>
      <c r="R22" s="31"/>
    </row>
    <row r="23" spans="1:18" ht="15" customHeight="1" x14ac:dyDescent="0.3">
      <c r="A23" s="13">
        <v>6</v>
      </c>
      <c r="B23" s="14" t="s">
        <v>65</v>
      </c>
      <c r="C23" s="15" t="e">
        <f>AVERAGE(R24,R31)</f>
        <v>#DIV/0!</v>
      </c>
      <c r="D23" s="16"/>
      <c r="E23" s="17"/>
      <c r="F23" s="18"/>
      <c r="G23" s="16"/>
      <c r="H23" s="16"/>
      <c r="I23" s="19"/>
      <c r="J23" s="19"/>
      <c r="K23" s="17"/>
      <c r="L23" s="17"/>
      <c r="M23" s="17"/>
      <c r="N23" s="16"/>
      <c r="O23" s="16"/>
      <c r="P23" s="16"/>
      <c r="Q23" s="16"/>
      <c r="R23" s="31"/>
    </row>
    <row r="24" spans="1:18" x14ac:dyDescent="0.3">
      <c r="A24" s="21" t="s">
        <v>18</v>
      </c>
      <c r="B24" s="22" t="s">
        <v>82</v>
      </c>
      <c r="C24" s="23"/>
      <c r="D24" s="24" t="s">
        <v>4</v>
      </c>
      <c r="E24" s="25" t="s">
        <v>83</v>
      </c>
      <c r="F24" s="107">
        <v>0.34760000000000002</v>
      </c>
      <c r="G24" s="105">
        <v>0.24879999999999999</v>
      </c>
      <c r="H24" s="105">
        <v>0.29270000000000002</v>
      </c>
      <c r="I24" s="66"/>
      <c r="J24" s="66"/>
      <c r="K24" s="25"/>
      <c r="L24" s="24"/>
      <c r="M24" s="29"/>
      <c r="N24" s="30"/>
      <c r="O24" s="23"/>
      <c r="P24" s="23"/>
      <c r="Q24" s="23"/>
      <c r="R24" s="31"/>
    </row>
    <row r="25" spans="1:18" x14ac:dyDescent="0.3">
      <c r="A25" s="21" t="s">
        <v>19</v>
      </c>
      <c r="B25" s="22" t="s">
        <v>84</v>
      </c>
      <c r="C25" s="23"/>
      <c r="D25" s="24" t="s">
        <v>4</v>
      </c>
      <c r="E25" s="25" t="s">
        <v>85</v>
      </c>
      <c r="F25" s="69" t="s">
        <v>131</v>
      </c>
      <c r="G25" s="105">
        <v>9.4999999999999998E-3</v>
      </c>
      <c r="H25" s="105">
        <v>2.8299999999999999E-2</v>
      </c>
      <c r="I25" s="66"/>
      <c r="J25" s="66"/>
      <c r="K25" s="25"/>
      <c r="L25" s="24"/>
      <c r="M25" s="29"/>
      <c r="N25" s="30"/>
      <c r="O25" s="23"/>
      <c r="P25" s="23"/>
      <c r="Q25" s="23"/>
      <c r="R25" s="31"/>
    </row>
    <row r="26" spans="1:18" x14ac:dyDescent="0.3">
      <c r="A26" s="21" t="s">
        <v>104</v>
      </c>
      <c r="B26" s="22" t="s">
        <v>86</v>
      </c>
      <c r="C26" s="23"/>
      <c r="D26" s="24" t="s">
        <v>4</v>
      </c>
      <c r="E26" s="25"/>
      <c r="F26" s="70">
        <v>62016</v>
      </c>
      <c r="G26" s="24">
        <v>230231</v>
      </c>
      <c r="H26" s="24">
        <v>1957915</v>
      </c>
      <c r="I26" s="66"/>
      <c r="J26" s="66"/>
      <c r="K26" s="25"/>
      <c r="L26" s="24"/>
      <c r="M26" s="29"/>
      <c r="N26" s="30"/>
      <c r="O26" s="23"/>
      <c r="P26" s="23"/>
      <c r="Q26" s="23"/>
      <c r="R26" s="31"/>
    </row>
    <row r="27" spans="1:18" x14ac:dyDescent="0.3">
      <c r="A27" s="21" t="s">
        <v>105</v>
      </c>
      <c r="B27" s="22" t="s">
        <v>87</v>
      </c>
      <c r="C27" s="23"/>
      <c r="D27" s="24" t="s">
        <v>4</v>
      </c>
      <c r="E27" s="25"/>
      <c r="F27" s="70">
        <v>234033</v>
      </c>
      <c r="G27" s="24">
        <v>65462</v>
      </c>
      <c r="H27" s="106">
        <v>125514</v>
      </c>
      <c r="I27" s="66"/>
      <c r="J27" s="66"/>
      <c r="K27" s="25"/>
      <c r="L27" s="24"/>
      <c r="M27" s="29"/>
      <c r="N27" s="30"/>
      <c r="O27" s="23"/>
      <c r="P27" s="23"/>
      <c r="Q27" s="23"/>
      <c r="R27" s="31"/>
    </row>
    <row r="28" spans="1:18" x14ac:dyDescent="0.3">
      <c r="A28" s="21" t="s">
        <v>106</v>
      </c>
      <c r="B28" s="22" t="s">
        <v>88</v>
      </c>
      <c r="C28" s="23"/>
      <c r="D28" s="24" t="s">
        <v>4</v>
      </c>
      <c r="E28" s="25"/>
      <c r="F28" s="70">
        <v>176827</v>
      </c>
      <c r="G28" s="24">
        <v>132838</v>
      </c>
      <c r="H28" s="24">
        <v>1752416</v>
      </c>
      <c r="I28" s="66"/>
      <c r="J28" s="66"/>
      <c r="K28" s="25"/>
      <c r="L28" s="24"/>
      <c r="M28" s="29"/>
      <c r="N28" s="30"/>
      <c r="O28" s="23"/>
      <c r="P28" s="23"/>
      <c r="Q28" s="23"/>
      <c r="R28" s="31"/>
    </row>
    <row r="29" spans="1:18" x14ac:dyDescent="0.3">
      <c r="A29" s="21" t="s">
        <v>107</v>
      </c>
      <c r="B29" s="22" t="s">
        <v>93</v>
      </c>
      <c r="C29" s="23"/>
      <c r="D29" s="24" t="s">
        <v>4</v>
      </c>
      <c r="E29" s="25"/>
      <c r="F29" s="70">
        <v>242</v>
      </c>
      <c r="G29" s="106">
        <v>9685</v>
      </c>
      <c r="H29" s="106">
        <v>1600</v>
      </c>
      <c r="I29" s="66"/>
      <c r="J29" s="66"/>
      <c r="K29" s="25"/>
      <c r="L29" s="24"/>
      <c r="M29" s="29"/>
      <c r="N29" s="30"/>
      <c r="O29" s="23"/>
      <c r="P29" s="23"/>
      <c r="Q29" s="23"/>
      <c r="R29" s="31"/>
    </row>
    <row r="30" spans="1:18" x14ac:dyDescent="0.3">
      <c r="A30" s="21" t="s">
        <v>108</v>
      </c>
      <c r="B30" s="22" t="s">
        <v>91</v>
      </c>
      <c r="C30" s="23"/>
      <c r="D30" s="24" t="s">
        <v>4</v>
      </c>
      <c r="E30" s="25"/>
      <c r="F30" s="69">
        <v>47595151</v>
      </c>
      <c r="G30" s="106">
        <v>29516613</v>
      </c>
      <c r="H30" s="106">
        <v>50741087</v>
      </c>
      <c r="I30" s="66"/>
      <c r="J30" s="66"/>
      <c r="K30" s="25"/>
      <c r="L30" s="24"/>
      <c r="M30" s="29"/>
      <c r="N30" s="30"/>
      <c r="O30" s="23"/>
      <c r="P30" s="23"/>
      <c r="Q30" s="23"/>
      <c r="R30" s="31"/>
    </row>
    <row r="31" spans="1:18" x14ac:dyDescent="0.3">
      <c r="A31" s="21" t="s">
        <v>109</v>
      </c>
      <c r="B31" s="22" t="s">
        <v>20</v>
      </c>
      <c r="C31" s="23"/>
      <c r="D31" s="24" t="s">
        <v>4</v>
      </c>
      <c r="E31" s="25">
        <v>0.05</v>
      </c>
      <c r="F31" s="70">
        <v>0.1</v>
      </c>
      <c r="G31" s="24">
        <v>0.1</v>
      </c>
      <c r="H31" s="24">
        <v>0.1</v>
      </c>
      <c r="I31" s="66"/>
      <c r="J31" s="66"/>
      <c r="K31" s="66"/>
      <c r="L31" s="24"/>
      <c r="M31" s="29"/>
      <c r="N31" s="22"/>
      <c r="O31" s="23"/>
      <c r="P31" s="23"/>
      <c r="Q31" s="23"/>
      <c r="R31" s="31"/>
    </row>
    <row r="32" spans="1:18" x14ac:dyDescent="0.3">
      <c r="A32" s="21" t="s">
        <v>143</v>
      </c>
      <c r="B32" s="22" t="s">
        <v>144</v>
      </c>
      <c r="C32" s="23"/>
      <c r="D32" s="24" t="s">
        <v>4</v>
      </c>
      <c r="E32" s="25"/>
      <c r="F32" s="70">
        <v>342816</v>
      </c>
      <c r="G32" s="24">
        <v>1010831</v>
      </c>
      <c r="H32" s="24">
        <v>2302121</v>
      </c>
      <c r="I32" s="66"/>
      <c r="J32" s="66"/>
      <c r="K32" s="25"/>
      <c r="L32" s="29"/>
      <c r="M32" s="29"/>
      <c r="N32" s="22"/>
      <c r="O32" s="23"/>
      <c r="P32" s="23"/>
      <c r="Q32" s="23"/>
      <c r="R32" s="31"/>
    </row>
    <row r="33" spans="1:18" ht="15" customHeight="1" x14ac:dyDescent="0.3">
      <c r="A33" s="13">
        <v>7</v>
      </c>
      <c r="B33" s="14" t="s">
        <v>66</v>
      </c>
      <c r="C33" s="15" t="e">
        <f>AVERAGE(R34,R35)</f>
        <v>#DIV/0!</v>
      </c>
      <c r="D33" s="16"/>
      <c r="E33" s="17"/>
      <c r="F33" s="18"/>
      <c r="G33" s="16"/>
      <c r="H33" s="16"/>
      <c r="I33" s="19"/>
      <c r="J33" s="19"/>
      <c r="K33" s="17"/>
      <c r="L33" s="17"/>
      <c r="M33" s="17"/>
      <c r="N33" s="16"/>
      <c r="O33" s="16"/>
      <c r="P33" s="16"/>
      <c r="Q33" s="16"/>
      <c r="R33" s="31"/>
    </row>
    <row r="34" spans="1:18" x14ac:dyDescent="0.3">
      <c r="A34" s="21" t="s">
        <v>21</v>
      </c>
      <c r="B34" s="22" t="s">
        <v>45</v>
      </c>
      <c r="C34" s="23"/>
      <c r="D34" s="24" t="s">
        <v>3</v>
      </c>
      <c r="E34" s="25">
        <v>0.15</v>
      </c>
      <c r="F34" s="70" t="s">
        <v>124</v>
      </c>
      <c r="G34" s="70" t="s">
        <v>124</v>
      </c>
      <c r="H34" s="70" t="s">
        <v>124</v>
      </c>
      <c r="I34" s="71"/>
      <c r="J34" s="71"/>
      <c r="K34" s="72"/>
      <c r="L34" s="24"/>
      <c r="M34" s="29"/>
      <c r="N34" s="73"/>
      <c r="O34" s="23"/>
      <c r="P34" s="23"/>
      <c r="Q34" s="23"/>
      <c r="R34" s="31"/>
    </row>
    <row r="35" spans="1:18" x14ac:dyDescent="0.3">
      <c r="A35" s="21" t="s">
        <v>22</v>
      </c>
      <c r="B35" s="22" t="s">
        <v>23</v>
      </c>
      <c r="C35" s="23"/>
      <c r="D35" s="24" t="s">
        <v>3</v>
      </c>
      <c r="E35" s="25">
        <v>0.8</v>
      </c>
      <c r="F35" s="70" t="s">
        <v>124</v>
      </c>
      <c r="G35" s="70" t="s">
        <v>124</v>
      </c>
      <c r="H35" s="70" t="s">
        <v>124</v>
      </c>
      <c r="I35" s="28"/>
      <c r="J35" s="28"/>
      <c r="K35" s="29"/>
      <c r="L35" s="24"/>
      <c r="M35" s="29"/>
      <c r="N35" s="23"/>
      <c r="O35" s="23"/>
      <c r="P35" s="23"/>
      <c r="Q35" s="23"/>
      <c r="R35" s="31"/>
    </row>
    <row r="36" spans="1:18" ht="15" customHeight="1" x14ac:dyDescent="0.3">
      <c r="A36" s="13">
        <v>8</v>
      </c>
      <c r="B36" s="14" t="s">
        <v>67</v>
      </c>
      <c r="C36" s="15" t="e">
        <f>AVERAGE(R37,R43)</f>
        <v>#DIV/0!</v>
      </c>
      <c r="D36" s="16"/>
      <c r="E36" s="17"/>
      <c r="F36" s="18"/>
      <c r="G36" s="16"/>
      <c r="H36" s="16"/>
      <c r="I36" s="19"/>
      <c r="J36" s="19"/>
      <c r="K36" s="17"/>
      <c r="L36" s="17"/>
      <c r="M36" s="17"/>
      <c r="N36" s="16"/>
      <c r="O36" s="16"/>
      <c r="P36" s="16"/>
      <c r="Q36" s="16"/>
      <c r="R36" s="31"/>
    </row>
    <row r="37" spans="1:18" s="47" customFormat="1" x14ac:dyDescent="0.35">
      <c r="A37" s="35" t="s">
        <v>24</v>
      </c>
      <c r="B37" s="74" t="s">
        <v>43</v>
      </c>
      <c r="C37" s="45"/>
      <c r="D37" s="38" t="s">
        <v>44</v>
      </c>
      <c r="E37" s="43">
        <v>60</v>
      </c>
      <c r="F37" s="75" t="s">
        <v>123</v>
      </c>
      <c r="G37" s="75" t="s">
        <v>123</v>
      </c>
      <c r="H37" s="75" t="s">
        <v>123</v>
      </c>
      <c r="I37" s="42"/>
      <c r="J37" s="42"/>
      <c r="K37" s="43"/>
      <c r="L37" s="38"/>
      <c r="M37" s="43"/>
      <c r="N37" s="44"/>
      <c r="O37" s="45"/>
      <c r="P37" s="45"/>
      <c r="Q37" s="45"/>
      <c r="R37" s="46"/>
    </row>
    <row r="38" spans="1:18" s="47" customFormat="1" x14ac:dyDescent="0.35">
      <c r="A38" s="35" t="s">
        <v>25</v>
      </c>
      <c r="B38" s="74" t="s">
        <v>90</v>
      </c>
      <c r="C38" s="45"/>
      <c r="D38" s="38" t="s">
        <v>4</v>
      </c>
      <c r="E38" s="43"/>
      <c r="F38" s="75" t="s">
        <v>123</v>
      </c>
      <c r="G38" s="75" t="s">
        <v>123</v>
      </c>
      <c r="H38" s="75" t="s">
        <v>123</v>
      </c>
      <c r="I38" s="42"/>
      <c r="J38" s="42"/>
      <c r="K38" s="43"/>
      <c r="L38" s="38"/>
      <c r="M38" s="43"/>
      <c r="N38" s="44"/>
      <c r="O38" s="45"/>
      <c r="P38" s="45"/>
      <c r="Q38" s="45"/>
      <c r="R38" s="46"/>
    </row>
    <row r="39" spans="1:18" s="47" customFormat="1" x14ac:dyDescent="0.35">
      <c r="A39" s="35" t="s">
        <v>110</v>
      </c>
      <c r="B39" s="74" t="s">
        <v>95</v>
      </c>
      <c r="C39" s="45"/>
      <c r="D39" s="38" t="s">
        <v>4</v>
      </c>
      <c r="E39" s="43"/>
      <c r="F39" s="75" t="s">
        <v>123</v>
      </c>
      <c r="G39" s="75" t="s">
        <v>123</v>
      </c>
      <c r="H39" s="75" t="s">
        <v>123</v>
      </c>
      <c r="I39" s="42"/>
      <c r="J39" s="42"/>
      <c r="K39" s="43"/>
      <c r="L39" s="38"/>
      <c r="M39" s="43"/>
      <c r="N39" s="44"/>
      <c r="O39" s="45"/>
      <c r="P39" s="45"/>
      <c r="Q39" s="45"/>
      <c r="R39" s="46"/>
    </row>
    <row r="40" spans="1:18" s="47" customFormat="1" x14ac:dyDescent="0.35">
      <c r="A40" s="35" t="s">
        <v>111</v>
      </c>
      <c r="B40" s="74" t="s">
        <v>94</v>
      </c>
      <c r="C40" s="45"/>
      <c r="D40" s="38" t="s">
        <v>4</v>
      </c>
      <c r="E40" s="43"/>
      <c r="F40" s="75" t="s">
        <v>123</v>
      </c>
      <c r="G40" s="75" t="s">
        <v>123</v>
      </c>
      <c r="H40" s="75" t="s">
        <v>123</v>
      </c>
      <c r="I40" s="42"/>
      <c r="J40" s="42"/>
      <c r="K40" s="43"/>
      <c r="L40" s="38"/>
      <c r="M40" s="43"/>
      <c r="N40" s="44"/>
      <c r="O40" s="45"/>
      <c r="P40" s="45"/>
      <c r="Q40" s="45"/>
      <c r="R40" s="46"/>
    </row>
    <row r="41" spans="1:18" s="47" customFormat="1" x14ac:dyDescent="0.35">
      <c r="A41" s="35" t="s">
        <v>112</v>
      </c>
      <c r="B41" s="74" t="s">
        <v>89</v>
      </c>
      <c r="C41" s="45"/>
      <c r="D41" s="38" t="s">
        <v>4</v>
      </c>
      <c r="E41" s="43"/>
      <c r="F41" s="75" t="s">
        <v>123</v>
      </c>
      <c r="G41" s="75" t="s">
        <v>123</v>
      </c>
      <c r="H41" s="75" t="s">
        <v>123</v>
      </c>
      <c r="I41" s="42"/>
      <c r="J41" s="42"/>
      <c r="K41" s="43"/>
      <c r="L41" s="38"/>
      <c r="M41" s="43"/>
      <c r="N41" s="44"/>
      <c r="O41" s="45"/>
      <c r="P41" s="45"/>
      <c r="Q41" s="45"/>
      <c r="R41" s="46"/>
    </row>
    <row r="42" spans="1:18" s="47" customFormat="1" x14ac:dyDescent="0.35">
      <c r="A42" s="35" t="s">
        <v>113</v>
      </c>
      <c r="B42" s="74" t="s">
        <v>96</v>
      </c>
      <c r="C42" s="45"/>
      <c r="D42" s="38" t="s">
        <v>4</v>
      </c>
      <c r="E42" s="43"/>
      <c r="F42" s="75" t="s">
        <v>123</v>
      </c>
      <c r="G42" s="75" t="s">
        <v>123</v>
      </c>
      <c r="H42" s="75" t="s">
        <v>123</v>
      </c>
      <c r="I42" s="42"/>
      <c r="J42" s="42"/>
      <c r="K42" s="43"/>
      <c r="L42" s="38"/>
      <c r="M42" s="43"/>
      <c r="N42" s="44"/>
      <c r="O42" s="45"/>
      <c r="P42" s="45"/>
      <c r="Q42" s="45"/>
      <c r="R42" s="46"/>
    </row>
    <row r="43" spans="1:18" s="47" customFormat="1" x14ac:dyDescent="0.35">
      <c r="A43" s="35" t="s">
        <v>114</v>
      </c>
      <c r="B43" s="74" t="s">
        <v>26</v>
      </c>
      <c r="C43" s="45"/>
      <c r="D43" s="38" t="s">
        <v>3</v>
      </c>
      <c r="E43" s="76">
        <v>0.1</v>
      </c>
      <c r="F43" s="75" t="s">
        <v>123</v>
      </c>
      <c r="G43" s="75" t="s">
        <v>123</v>
      </c>
      <c r="H43" s="75" t="s">
        <v>123</v>
      </c>
      <c r="I43" s="42"/>
      <c r="J43" s="42"/>
      <c r="K43" s="43"/>
      <c r="L43" s="38"/>
      <c r="M43" s="43"/>
      <c r="N43" s="44"/>
      <c r="O43" s="45"/>
      <c r="P43" s="45"/>
      <c r="Q43" s="45"/>
      <c r="R43" s="46"/>
    </row>
    <row r="44" spans="1:18" x14ac:dyDescent="0.3">
      <c r="A44" s="13">
        <v>9</v>
      </c>
      <c r="B44" s="14" t="s">
        <v>68</v>
      </c>
      <c r="C44" s="15" t="e">
        <f>AVERAGE(R45,R46,#REF!)</f>
        <v>#REF!</v>
      </c>
      <c r="D44" s="16"/>
      <c r="E44" s="17"/>
      <c r="F44" s="18"/>
      <c r="G44" s="16"/>
      <c r="H44" s="16"/>
      <c r="I44" s="19"/>
      <c r="J44" s="19"/>
      <c r="K44" s="17"/>
      <c r="L44" s="17"/>
      <c r="M44" s="17"/>
      <c r="N44" s="16"/>
      <c r="O44" s="16"/>
      <c r="P44" s="16"/>
      <c r="Q44" s="16"/>
      <c r="R44" s="31"/>
    </row>
    <row r="45" spans="1:18" x14ac:dyDescent="0.3">
      <c r="A45" s="21" t="s">
        <v>27</v>
      </c>
      <c r="B45" s="22" t="s">
        <v>97</v>
      </c>
      <c r="C45" s="23"/>
      <c r="D45" s="24" t="s">
        <v>4</v>
      </c>
      <c r="E45" s="25">
        <v>2</v>
      </c>
      <c r="F45" s="70" t="s">
        <v>134</v>
      </c>
      <c r="G45" s="70" t="s">
        <v>136</v>
      </c>
      <c r="H45" s="70" t="s">
        <v>136</v>
      </c>
      <c r="I45" s="78"/>
      <c r="J45" s="78"/>
      <c r="K45" s="79"/>
      <c r="L45" s="24"/>
      <c r="M45" s="29"/>
      <c r="N45" s="80"/>
      <c r="O45" s="23"/>
      <c r="P45" s="23"/>
      <c r="Q45" s="23"/>
      <c r="R45" s="31"/>
    </row>
    <row r="46" spans="1:18" x14ac:dyDescent="0.3">
      <c r="A46" s="21" t="s">
        <v>28</v>
      </c>
      <c r="B46" s="22" t="s">
        <v>30</v>
      </c>
      <c r="C46" s="23"/>
      <c r="D46" s="24" t="s">
        <v>3</v>
      </c>
      <c r="E46" s="25">
        <v>0.3</v>
      </c>
      <c r="F46" s="70" t="s">
        <v>122</v>
      </c>
      <c r="G46" s="81" t="s">
        <v>122</v>
      </c>
      <c r="H46" s="77" t="s">
        <v>122</v>
      </c>
      <c r="I46" s="82"/>
      <c r="J46" s="66"/>
      <c r="K46" s="79"/>
      <c r="L46" s="29"/>
      <c r="M46" s="29"/>
      <c r="N46" s="80"/>
      <c r="O46" s="23"/>
      <c r="P46" s="23"/>
      <c r="Q46" s="23"/>
      <c r="R46" s="31"/>
    </row>
    <row r="47" spans="1:18" x14ac:dyDescent="0.3">
      <c r="A47" s="13">
        <v>10</v>
      </c>
      <c r="B47" s="14" t="s">
        <v>69</v>
      </c>
      <c r="C47" s="15" t="e">
        <f>AVERAGE(R48,R50)</f>
        <v>#DIV/0!</v>
      </c>
      <c r="D47" s="16"/>
      <c r="E47" s="17"/>
      <c r="F47" s="18"/>
      <c r="G47" s="16"/>
      <c r="H47" s="16"/>
      <c r="I47" s="19"/>
      <c r="J47" s="19"/>
      <c r="K47" s="17"/>
      <c r="L47" s="17"/>
      <c r="M47" s="17"/>
      <c r="N47" s="16"/>
      <c r="O47" s="16"/>
      <c r="P47" s="16"/>
      <c r="Q47" s="16"/>
      <c r="R47" s="31"/>
    </row>
    <row r="48" spans="1:18" s="47" customFormat="1" ht="24" x14ac:dyDescent="0.35">
      <c r="A48" s="35" t="s">
        <v>29</v>
      </c>
      <c r="B48" s="74" t="s">
        <v>98</v>
      </c>
      <c r="C48" s="45"/>
      <c r="D48" s="38" t="s">
        <v>4</v>
      </c>
      <c r="E48" s="76">
        <v>0.1</v>
      </c>
      <c r="F48" s="40" t="s">
        <v>132</v>
      </c>
      <c r="G48" s="40" t="s">
        <v>132</v>
      </c>
      <c r="H48" s="40" t="s">
        <v>132</v>
      </c>
      <c r="I48" s="41"/>
      <c r="J48" s="41"/>
      <c r="K48" s="76"/>
      <c r="L48" s="76"/>
      <c r="M48" s="76"/>
      <c r="N48" s="96"/>
      <c r="O48" s="96"/>
      <c r="P48" s="96"/>
      <c r="Q48" s="96"/>
      <c r="R48" s="97"/>
    </row>
    <row r="49" spans="1:18" ht="24" x14ac:dyDescent="0.3">
      <c r="A49" s="21" t="s">
        <v>31</v>
      </c>
      <c r="B49" s="22" t="s">
        <v>99</v>
      </c>
      <c r="C49" s="23"/>
      <c r="D49" s="24" t="s">
        <v>4</v>
      </c>
      <c r="E49" s="25">
        <v>0.95</v>
      </c>
      <c r="F49" s="27" t="s">
        <v>133</v>
      </c>
      <c r="G49" s="27" t="s">
        <v>133</v>
      </c>
      <c r="H49" s="27" t="s">
        <v>133</v>
      </c>
      <c r="I49" s="25"/>
      <c r="J49" s="25"/>
      <c r="K49" s="25"/>
      <c r="L49" s="25"/>
      <c r="M49" s="25"/>
      <c r="N49" s="83"/>
      <c r="O49" s="83"/>
      <c r="P49" s="83"/>
      <c r="Q49" s="85"/>
      <c r="R49" s="84"/>
    </row>
    <row r="50" spans="1:18" x14ac:dyDescent="0.3">
      <c r="A50" s="21" t="s">
        <v>115</v>
      </c>
      <c r="B50" s="22" t="s">
        <v>100</v>
      </c>
      <c r="C50" s="23"/>
      <c r="D50" s="24" t="s">
        <v>4</v>
      </c>
      <c r="E50" s="25">
        <v>0.95</v>
      </c>
      <c r="F50" s="86" t="s">
        <v>121</v>
      </c>
      <c r="G50" s="86" t="s">
        <v>121</v>
      </c>
      <c r="H50" s="86" t="s">
        <v>121</v>
      </c>
      <c r="I50" s="25"/>
      <c r="J50" s="25"/>
      <c r="K50" s="25"/>
      <c r="L50" s="25"/>
      <c r="M50" s="25"/>
      <c r="N50" s="83"/>
      <c r="O50" s="83"/>
      <c r="P50" s="83"/>
      <c r="Q50" s="85"/>
      <c r="R50" s="84"/>
    </row>
    <row r="51" spans="1:18" x14ac:dyDescent="0.3">
      <c r="A51" s="13">
        <v>11</v>
      </c>
      <c r="B51" s="14" t="s">
        <v>70</v>
      </c>
      <c r="C51" s="15" t="e">
        <f>AVERAGE(R52,R53)</f>
        <v>#DIV/0!</v>
      </c>
      <c r="D51" s="16"/>
      <c r="E51" s="17"/>
      <c r="F51" s="18"/>
      <c r="G51" s="16"/>
      <c r="H51" s="16"/>
      <c r="I51" s="19"/>
      <c r="J51" s="19"/>
      <c r="K51" s="17"/>
      <c r="L51" s="17"/>
      <c r="M51" s="17"/>
      <c r="N51" s="16"/>
      <c r="O51" s="16"/>
      <c r="P51" s="16"/>
      <c r="Q51" s="16"/>
      <c r="R51" s="31"/>
    </row>
    <row r="52" spans="1:18" s="47" customFormat="1" ht="12" customHeight="1" x14ac:dyDescent="0.35">
      <c r="A52" s="35" t="s">
        <v>32</v>
      </c>
      <c r="B52" s="74" t="s">
        <v>33</v>
      </c>
      <c r="C52" s="45"/>
      <c r="D52" s="99" t="s">
        <v>4</v>
      </c>
      <c r="E52" s="100">
        <v>0.2</v>
      </c>
      <c r="F52" s="42" t="s">
        <v>135</v>
      </c>
      <c r="G52" s="106" t="s">
        <v>141</v>
      </c>
      <c r="H52" s="106" t="s">
        <v>142</v>
      </c>
      <c r="I52" s="101"/>
      <c r="J52" s="102"/>
      <c r="K52" s="103"/>
      <c r="L52" s="104"/>
      <c r="M52" s="104"/>
      <c r="N52" s="99"/>
      <c r="O52" s="99"/>
      <c r="P52" s="99"/>
      <c r="Q52" s="99"/>
      <c r="R52" s="46"/>
    </row>
    <row r="53" spans="1:18" ht="15.75" customHeight="1" thickBot="1" x14ac:dyDescent="0.35">
      <c r="A53" s="21" t="s">
        <v>34</v>
      </c>
      <c r="B53" s="22" t="s">
        <v>35</v>
      </c>
      <c r="C53" s="23"/>
      <c r="D53" s="24" t="s">
        <v>4</v>
      </c>
      <c r="E53" s="65">
        <v>0.35</v>
      </c>
      <c r="F53" s="42" t="s">
        <v>135</v>
      </c>
      <c r="G53" s="106" t="s">
        <v>141</v>
      </c>
      <c r="H53" s="106" t="s">
        <v>142</v>
      </c>
      <c r="I53" s="87"/>
      <c r="J53" s="87"/>
      <c r="K53" s="88"/>
      <c r="L53" s="24"/>
      <c r="M53" s="29"/>
      <c r="N53" s="30"/>
      <c r="O53" s="30"/>
      <c r="P53" s="30"/>
      <c r="Q53" s="30"/>
      <c r="R53" s="31"/>
    </row>
    <row r="54" spans="1:18" x14ac:dyDescent="0.3">
      <c r="A54" s="13">
        <v>12</v>
      </c>
      <c r="B54" s="14" t="s">
        <v>71</v>
      </c>
      <c r="C54" s="15" t="e">
        <f>AVERAGE(R55,R56)</f>
        <v>#DIV/0!</v>
      </c>
      <c r="D54" s="16"/>
      <c r="E54" s="17"/>
      <c r="F54" s="18"/>
      <c r="G54" s="16"/>
      <c r="H54" s="16"/>
      <c r="I54" s="19"/>
      <c r="J54" s="19"/>
      <c r="K54" s="17"/>
      <c r="L54" s="17"/>
      <c r="M54" s="17"/>
      <c r="N54" s="16"/>
      <c r="O54" s="16"/>
      <c r="P54" s="16"/>
      <c r="Q54" s="16"/>
      <c r="R54" s="31"/>
    </row>
    <row r="55" spans="1:18" x14ac:dyDescent="0.3">
      <c r="A55" s="21" t="s">
        <v>36</v>
      </c>
      <c r="B55" s="22" t="s">
        <v>37</v>
      </c>
      <c r="C55" s="23"/>
      <c r="D55" s="23" t="s">
        <v>4</v>
      </c>
      <c r="E55" s="83">
        <v>0.95</v>
      </c>
      <c r="F55" s="23" t="s">
        <v>119</v>
      </c>
      <c r="G55" s="23" t="s">
        <v>119</v>
      </c>
      <c r="H55" s="23" t="s">
        <v>119</v>
      </c>
      <c r="I55" s="27"/>
      <c r="J55" s="27"/>
      <c r="K55" s="27"/>
      <c r="L55" s="83"/>
      <c r="M55" s="23"/>
      <c r="N55" s="22"/>
      <c r="O55" s="23"/>
      <c r="P55" s="23"/>
      <c r="Q55" s="23"/>
      <c r="R55" s="31"/>
    </row>
    <row r="56" spans="1:18" ht="12.5" thickBot="1" x14ac:dyDescent="0.35">
      <c r="A56" s="89" t="s">
        <v>38</v>
      </c>
      <c r="B56" s="90" t="s">
        <v>39</v>
      </c>
      <c r="C56" s="91"/>
      <c r="D56" s="91" t="s">
        <v>4</v>
      </c>
      <c r="E56" s="92">
        <v>0.95</v>
      </c>
      <c r="F56" s="91" t="s">
        <v>119</v>
      </c>
      <c r="G56" s="91" t="s">
        <v>119</v>
      </c>
      <c r="H56" s="91" t="s">
        <v>119</v>
      </c>
      <c r="I56" s="93"/>
      <c r="J56" s="93"/>
      <c r="K56" s="93"/>
      <c r="L56" s="94"/>
      <c r="M56" s="94"/>
      <c r="N56" s="90"/>
      <c r="O56" s="91"/>
      <c r="P56" s="91"/>
      <c r="Q56" s="91"/>
      <c r="R56" s="95"/>
    </row>
    <row r="67" spans="2:2" x14ac:dyDescent="0.3">
      <c r="B67" s="1"/>
    </row>
    <row r="68" spans="2:2" x14ac:dyDescent="0.3">
      <c r="B68" s="1"/>
    </row>
    <row r="69" spans="2:2" x14ac:dyDescent="0.3">
      <c r="B69" s="1"/>
    </row>
    <row r="70" spans="2:2" x14ac:dyDescent="0.3">
      <c r="B70" s="1"/>
    </row>
    <row r="71" spans="2:2" x14ac:dyDescent="0.3">
      <c r="B71" s="2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2"/>
  <sheetViews>
    <sheetView tabSelected="1" workbookViewId="0">
      <selection activeCell="N13" sqref="N13"/>
    </sheetView>
  </sheetViews>
  <sheetFormatPr defaultColWidth="8.81640625" defaultRowHeight="12" x14ac:dyDescent="0.3"/>
  <cols>
    <col min="1" max="1" width="46.54296875" style="4" bestFit="1" customWidth="1"/>
    <col min="2" max="2" width="8.26953125" style="3" bestFit="1" customWidth="1"/>
    <col min="3" max="3" width="11.26953125" style="3" customWidth="1"/>
    <col min="4" max="4" width="12.26953125" style="3" customWidth="1"/>
    <col min="5" max="5" width="8.81640625" style="3"/>
    <col min="6" max="6" width="8.81640625" style="111"/>
    <col min="7" max="7" width="8.81640625" style="112"/>
    <col min="8" max="16384" width="8.81640625" style="4"/>
  </cols>
  <sheetData>
    <row r="1" spans="1:19" s="47" customFormat="1" ht="19.5" customHeight="1" x14ac:dyDescent="0.35">
      <c r="A1" s="116" t="s">
        <v>0</v>
      </c>
      <c r="B1" s="108" t="s">
        <v>1</v>
      </c>
      <c r="C1" s="108" t="s">
        <v>145</v>
      </c>
      <c r="D1" s="108" t="s">
        <v>146</v>
      </c>
      <c r="E1" s="108" t="s">
        <v>2</v>
      </c>
      <c r="F1" s="127">
        <v>44501</v>
      </c>
      <c r="G1" s="127">
        <v>44531</v>
      </c>
      <c r="H1" s="127">
        <v>44583</v>
      </c>
      <c r="I1" s="127">
        <v>44614</v>
      </c>
      <c r="J1" s="127">
        <v>44642</v>
      </c>
      <c r="K1" s="127">
        <v>44673</v>
      </c>
      <c r="L1" s="127">
        <v>44703</v>
      </c>
      <c r="M1" s="127">
        <v>44734</v>
      </c>
      <c r="N1" s="127">
        <v>44764</v>
      </c>
      <c r="O1" s="127">
        <v>44795</v>
      </c>
      <c r="P1" s="127">
        <v>44826</v>
      </c>
      <c r="Q1" s="127">
        <v>44856</v>
      </c>
      <c r="R1" s="127">
        <v>44887</v>
      </c>
      <c r="S1" s="127">
        <v>44917</v>
      </c>
    </row>
    <row r="2" spans="1:19" x14ac:dyDescent="0.3">
      <c r="A2" s="118" t="s">
        <v>60</v>
      </c>
      <c r="B2" s="51"/>
      <c r="C2" s="51"/>
      <c r="D2" s="51"/>
      <c r="E2" s="51"/>
      <c r="F2" s="109"/>
      <c r="G2" s="109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x14ac:dyDescent="0.3">
      <c r="A3" s="74" t="s">
        <v>148</v>
      </c>
      <c r="B3" s="38" t="s">
        <v>4</v>
      </c>
      <c r="C3" s="99" t="s">
        <v>153</v>
      </c>
      <c r="D3" s="38" t="s">
        <v>156</v>
      </c>
      <c r="E3" s="119">
        <v>1</v>
      </c>
      <c r="F3" s="110"/>
      <c r="G3" s="110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x14ac:dyDescent="0.3">
      <c r="A4" s="118" t="s">
        <v>63</v>
      </c>
      <c r="B4" s="51"/>
      <c r="C4" s="51"/>
      <c r="D4" s="51"/>
      <c r="E4" s="51"/>
      <c r="F4" s="51"/>
      <c r="G4" s="51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s="47" customFormat="1" x14ac:dyDescent="0.35">
      <c r="A5" s="120" t="s">
        <v>149</v>
      </c>
      <c r="B5" s="38" t="s">
        <v>4</v>
      </c>
      <c r="C5" s="99" t="s">
        <v>153</v>
      </c>
      <c r="D5" s="38" t="s">
        <v>156</v>
      </c>
      <c r="E5" s="121">
        <v>2</v>
      </c>
      <c r="F5" s="122">
        <v>0</v>
      </c>
      <c r="G5" s="122">
        <v>0</v>
      </c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6" spans="1:19" s="61" customFormat="1" ht="15" customHeight="1" x14ac:dyDescent="0.3">
      <c r="A6" s="118" t="s">
        <v>64</v>
      </c>
      <c r="B6" s="51"/>
      <c r="C6" s="51"/>
      <c r="D6" s="51"/>
      <c r="E6" s="51"/>
      <c r="F6" s="51"/>
      <c r="G6" s="51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</row>
    <row r="7" spans="1:19" ht="15" customHeight="1" x14ac:dyDescent="0.3">
      <c r="A7" s="62" t="s">
        <v>150</v>
      </c>
      <c r="B7" s="64" t="s">
        <v>4</v>
      </c>
      <c r="C7" s="99" t="s">
        <v>153</v>
      </c>
      <c r="D7" s="38" t="s">
        <v>156</v>
      </c>
      <c r="E7" s="121">
        <v>0.5</v>
      </c>
      <c r="F7" s="122"/>
      <c r="G7" s="1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ht="15" customHeight="1" x14ac:dyDescent="0.3">
      <c r="A8" s="62" t="s">
        <v>102</v>
      </c>
      <c r="B8" s="64" t="s">
        <v>4</v>
      </c>
      <c r="C8" s="99" t="s">
        <v>153</v>
      </c>
      <c r="D8" s="38" t="s">
        <v>156</v>
      </c>
      <c r="E8" s="123">
        <v>2</v>
      </c>
      <c r="F8" s="122"/>
      <c r="G8" s="1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ht="15" customHeight="1" x14ac:dyDescent="0.3">
      <c r="A9" s="117" t="s">
        <v>65</v>
      </c>
      <c r="B9" s="16"/>
      <c r="C9" s="16"/>
      <c r="D9" s="16"/>
      <c r="E9" s="16"/>
      <c r="F9" s="16"/>
      <c r="G9" s="16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19" x14ac:dyDescent="0.3">
      <c r="A10" s="22" t="s">
        <v>82</v>
      </c>
      <c r="B10" s="24" t="s">
        <v>4</v>
      </c>
      <c r="C10" s="99" t="s">
        <v>153</v>
      </c>
      <c r="D10" s="38" t="s">
        <v>156</v>
      </c>
      <c r="E10" s="105">
        <v>1</v>
      </c>
      <c r="F10" s="30"/>
      <c r="G10" s="30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x14ac:dyDescent="0.3">
      <c r="A11" s="22" t="s">
        <v>84</v>
      </c>
      <c r="B11" s="24" t="s">
        <v>4</v>
      </c>
      <c r="C11" s="99" t="s">
        <v>153</v>
      </c>
      <c r="D11" s="38" t="s">
        <v>156</v>
      </c>
      <c r="E11" s="105">
        <v>3.5999999999999999E-3</v>
      </c>
      <c r="F11" s="30"/>
      <c r="G11" s="3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x14ac:dyDescent="0.3">
      <c r="A12" s="22" t="s">
        <v>160</v>
      </c>
      <c r="B12" s="24" t="s">
        <v>4</v>
      </c>
      <c r="C12" s="99" t="s">
        <v>153</v>
      </c>
      <c r="D12" s="38" t="s">
        <v>156</v>
      </c>
      <c r="E12" s="105">
        <v>0.01</v>
      </c>
      <c r="F12" s="30"/>
      <c r="G12" s="30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19" x14ac:dyDescent="0.3">
      <c r="A13" s="22" t="s">
        <v>161</v>
      </c>
      <c r="B13" s="24" t="s">
        <v>4</v>
      </c>
      <c r="C13" s="99" t="s">
        <v>153</v>
      </c>
      <c r="D13" s="38" t="s">
        <v>156</v>
      </c>
      <c r="E13" s="105">
        <v>0.01</v>
      </c>
      <c r="F13" s="30"/>
      <c r="G13" s="30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19" x14ac:dyDescent="0.3">
      <c r="A14" s="22" t="s">
        <v>162</v>
      </c>
      <c r="B14" s="24" t="s">
        <v>4</v>
      </c>
      <c r="C14" s="99" t="s">
        <v>153</v>
      </c>
      <c r="D14" s="38" t="s">
        <v>156</v>
      </c>
      <c r="E14" s="121">
        <v>0.05</v>
      </c>
      <c r="F14" s="30"/>
      <c r="G14" s="114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x14ac:dyDescent="0.3">
      <c r="A15" s="22" t="s">
        <v>144</v>
      </c>
      <c r="B15" s="24" t="s">
        <v>4</v>
      </c>
      <c r="C15" s="99" t="s">
        <v>153</v>
      </c>
      <c r="D15" s="38" t="s">
        <v>156</v>
      </c>
      <c r="E15" s="121">
        <v>1</v>
      </c>
      <c r="F15" s="30"/>
      <c r="G15" s="114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19" ht="15" customHeight="1" x14ac:dyDescent="0.3">
      <c r="A16" s="117" t="s">
        <v>66</v>
      </c>
      <c r="B16" s="16"/>
      <c r="C16" s="16"/>
      <c r="D16" s="16"/>
      <c r="E16" s="16"/>
      <c r="F16" s="16"/>
      <c r="G16" s="16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1:19" x14ac:dyDescent="0.3">
      <c r="A17" s="22" t="s">
        <v>157</v>
      </c>
      <c r="B17" s="24" t="s">
        <v>3</v>
      </c>
      <c r="C17" s="99" t="s">
        <v>153</v>
      </c>
      <c r="D17" s="24"/>
      <c r="E17" s="27">
        <v>0.15</v>
      </c>
      <c r="F17" s="30"/>
      <c r="G17" s="73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:19" x14ac:dyDescent="0.3">
      <c r="A18" s="22" t="s">
        <v>158</v>
      </c>
      <c r="B18" s="24" t="s">
        <v>3</v>
      </c>
      <c r="C18" s="99" t="s">
        <v>153</v>
      </c>
      <c r="D18" s="24"/>
      <c r="E18" s="27">
        <v>0.8</v>
      </c>
      <c r="F18" s="30"/>
      <c r="G18" s="113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1:19" x14ac:dyDescent="0.3">
      <c r="A19" s="117" t="s">
        <v>68</v>
      </c>
      <c r="B19" s="16"/>
      <c r="C19" s="16"/>
      <c r="D19" s="16"/>
      <c r="E19" s="16"/>
      <c r="F19" s="16"/>
      <c r="G19" s="16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x14ac:dyDescent="0.3">
      <c r="A20" s="22" t="s">
        <v>97</v>
      </c>
      <c r="B20" s="24" t="s">
        <v>4</v>
      </c>
      <c r="C20" s="99" t="s">
        <v>153</v>
      </c>
      <c r="D20" s="24" t="s">
        <v>154</v>
      </c>
      <c r="E20" s="121">
        <v>100</v>
      </c>
      <c r="F20" s="30"/>
      <c r="G20" s="113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19" x14ac:dyDescent="0.3">
      <c r="A21" s="22" t="s">
        <v>30</v>
      </c>
      <c r="B21" s="24" t="s">
        <v>3</v>
      </c>
      <c r="C21" s="99" t="s">
        <v>153</v>
      </c>
      <c r="D21" s="24" t="s">
        <v>154</v>
      </c>
      <c r="E21" s="27">
        <v>0.3</v>
      </c>
      <c r="F21" s="30"/>
      <c r="G21" s="80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19" x14ac:dyDescent="0.3">
      <c r="A22" s="117" t="s">
        <v>69</v>
      </c>
      <c r="B22" s="16"/>
      <c r="C22" s="16"/>
      <c r="D22" s="16"/>
      <c r="E22" s="16"/>
      <c r="F22" s="16"/>
      <c r="G22" s="16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x14ac:dyDescent="0.3">
      <c r="A23" s="22" t="s">
        <v>99</v>
      </c>
      <c r="B23" s="24" t="s">
        <v>4</v>
      </c>
      <c r="C23" s="24" t="s">
        <v>152</v>
      </c>
      <c r="D23" s="24" t="s">
        <v>159</v>
      </c>
      <c r="E23" s="27">
        <v>0.95</v>
      </c>
      <c r="F23" s="124"/>
      <c r="G23" s="115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x14ac:dyDescent="0.3">
      <c r="A24" s="22" t="s">
        <v>100</v>
      </c>
      <c r="B24" s="24" t="s">
        <v>4</v>
      </c>
      <c r="C24" s="24" t="s">
        <v>152</v>
      </c>
      <c r="D24" s="24" t="s">
        <v>155</v>
      </c>
      <c r="E24" s="27">
        <v>0.95</v>
      </c>
      <c r="F24" s="125"/>
      <c r="G24" s="126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19" x14ac:dyDescent="0.3">
      <c r="A25" s="117" t="s">
        <v>70</v>
      </c>
      <c r="B25" s="16"/>
      <c r="C25" s="16"/>
      <c r="D25" s="16"/>
      <c r="E25" s="16"/>
      <c r="F25" s="16"/>
      <c r="G25" s="16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s="47" customFormat="1" ht="12" customHeight="1" x14ac:dyDescent="0.35">
      <c r="A26" s="74" t="s">
        <v>151</v>
      </c>
      <c r="B26" s="99" t="s">
        <v>4</v>
      </c>
      <c r="C26" s="99" t="s">
        <v>153</v>
      </c>
      <c r="D26" s="99" t="s">
        <v>156</v>
      </c>
      <c r="E26" s="121">
        <v>0</v>
      </c>
      <c r="F26" s="44"/>
      <c r="G26" s="4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</row>
    <row r="27" spans="1:19" s="47" customFormat="1" ht="12" customHeight="1" x14ac:dyDescent="0.35">
      <c r="A27" s="74" t="s">
        <v>147</v>
      </c>
      <c r="B27" s="99" t="s">
        <v>4</v>
      </c>
      <c r="C27" s="99" t="s">
        <v>153</v>
      </c>
      <c r="D27" s="99" t="s">
        <v>156</v>
      </c>
      <c r="E27" s="121">
        <v>0</v>
      </c>
      <c r="F27" s="44"/>
      <c r="G27" s="4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</row>
    <row r="38" spans="1:1" x14ac:dyDescent="0.3">
      <c r="A38" s="1"/>
    </row>
    <row r="39" spans="1:1" x14ac:dyDescent="0.3">
      <c r="A39" s="1"/>
    </row>
    <row r="40" spans="1:1" x14ac:dyDescent="0.3">
      <c r="A40" s="1"/>
    </row>
    <row r="41" spans="1:1" x14ac:dyDescent="0.3">
      <c r="A41" s="1"/>
    </row>
    <row r="42" spans="1:1" x14ac:dyDescent="0.3">
      <c r="A42" s="2"/>
    </row>
  </sheetData>
  <pageMargins left="0.7" right="0.7" top="0.75" bottom="0.75" header="0.3" footer="0.3"/>
  <pageSetup paperSize="9" scale="8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Information Security Metrics</vt:lpstr>
      <vt:lpstr>New Metrics</vt:lpstr>
    </vt:vector>
  </TitlesOfParts>
  <Company>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Metrics and Measurements</dc:subject>
  <dc:creator/>
  <cp:lastModifiedBy>Anas</cp:lastModifiedBy>
  <cp:lastPrinted>2018-11-29T11:39:39Z</cp:lastPrinted>
  <dcterms:created xsi:type="dcterms:W3CDTF">2010-10-04T04:03:12Z</dcterms:created>
  <dcterms:modified xsi:type="dcterms:W3CDTF">2021-11-16T09:34:44Z</dcterms:modified>
</cp:coreProperties>
</file>