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ctivesync\Ameen\Forms\Final forms\For 2025\"/>
    </mc:Choice>
  </mc:AlternateContent>
  <xr:revisionPtr revIDLastSave="0" documentId="13_ncr:1_{55C50BF4-9467-42FA-812E-290803435E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 02" sheetId="1" r:id="rId1"/>
    <sheet name="Competencies" sheetId="4" state="hidden" r:id="rId2"/>
  </sheets>
  <definedNames>
    <definedName name="Behavioral">tbl_Behavioral[Professional / Behavioral Competencies]</definedName>
    <definedName name="Department">OFFSET('PA 02'!$V$81,0,0,COUNTA('PA 02'!$V$81:$V$200))</definedName>
    <definedName name="Division">OFFSET('PA 02'!$U$81,0,0,COUNTA('PA 02'!$U$81:$U$200))</definedName>
    <definedName name="Ibu">OFFSET('PA 02'!$T$81,0,0,COUNTA('PA 02'!$T$81:$T$200))</definedName>
    <definedName name="Position">OFFSET('PA 02'!$W$81,0,0,COUNTA('PA 02'!$W$81:$W$200))</definedName>
    <definedName name="_xlnm.Print_Area" localSheetId="0">'PA 02'!$A$1:$I$62</definedName>
    <definedName name="Technical">tbl_Technical[Technical Competencies]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1" i="1" l="1" a="1"/>
  <c r="W81" i="1" s="1"/>
  <c r="AB83" i="1" s="1"/>
  <c r="V81" i="1" a="1"/>
  <c r="V81" i="1" s="1"/>
  <c r="AB82" i="1" s="1"/>
  <c r="U81" i="1" a="1"/>
  <c r="U81" i="1" s="1"/>
  <c r="AB81" i="1" s="1"/>
  <c r="T81" i="1" a="1"/>
  <c r="T81" i="1" s="1"/>
  <c r="AE93" i="1"/>
  <c r="AE94" i="1"/>
  <c r="AE95" i="1"/>
  <c r="AE96" i="1"/>
  <c r="AE97" i="1"/>
  <c r="AE98" i="1"/>
  <c r="AE99" i="1"/>
  <c r="AE100" i="1"/>
  <c r="AE92" i="1"/>
  <c r="AD93" i="1"/>
  <c r="AD94" i="1"/>
  <c r="AD95" i="1"/>
  <c r="AD96" i="1"/>
  <c r="AD97" i="1"/>
  <c r="AD98" i="1"/>
  <c r="AD99" i="1"/>
  <c r="AD100" i="1"/>
  <c r="AD92" i="1"/>
  <c r="AC93" i="1"/>
  <c r="AC94" i="1"/>
  <c r="AC95" i="1"/>
  <c r="AC96" i="1"/>
  <c r="AC97" i="1"/>
  <c r="AC98" i="1"/>
  <c r="AC99" i="1"/>
  <c r="AC100" i="1"/>
  <c r="AC92" i="1"/>
  <c r="AB100" i="1"/>
  <c r="AB93" i="1"/>
  <c r="AB94" i="1"/>
  <c r="AB95" i="1"/>
  <c r="AB96" i="1"/>
  <c r="AB97" i="1"/>
  <c r="AB98" i="1"/>
  <c r="AB99" i="1"/>
  <c r="AB92" i="1"/>
  <c r="AE85" i="1"/>
  <c r="AE86" i="1"/>
  <c r="AE87" i="1"/>
  <c r="AE88" i="1"/>
  <c r="AE89" i="1"/>
  <c r="AE90" i="1"/>
  <c r="AE91" i="1"/>
  <c r="AE84" i="1"/>
  <c r="AD85" i="1"/>
  <c r="AD86" i="1"/>
  <c r="AD87" i="1"/>
  <c r="AD88" i="1"/>
  <c r="AD89" i="1"/>
  <c r="AD90" i="1"/>
  <c r="AD91" i="1"/>
  <c r="AD84" i="1"/>
  <c r="AC85" i="1"/>
  <c r="AC86" i="1"/>
  <c r="AC87" i="1"/>
  <c r="AC88" i="1"/>
  <c r="AC89" i="1"/>
  <c r="AC90" i="1"/>
  <c r="AC91" i="1"/>
  <c r="AC84" i="1"/>
  <c r="AB85" i="1"/>
  <c r="AB86" i="1"/>
  <c r="AB87" i="1"/>
  <c r="AB88" i="1"/>
  <c r="AB89" i="1"/>
  <c r="AB90" i="1"/>
  <c r="AB91" i="1"/>
  <c r="AB84" i="1"/>
  <c r="L21" i="1"/>
  <c r="L22" i="1"/>
  <c r="L23" i="1"/>
  <c r="L24" i="1"/>
  <c r="L25" i="1"/>
  <c r="L26" i="1"/>
  <c r="L27" i="1"/>
  <c r="L28" i="1"/>
  <c r="L20" i="1"/>
  <c r="E29" i="1"/>
  <c r="N21" i="1"/>
  <c r="N22" i="1"/>
  <c r="N23" i="1"/>
  <c r="N24" i="1"/>
  <c r="N25" i="1"/>
  <c r="N26" i="1"/>
  <c r="N27" i="1"/>
  <c r="N28" i="1"/>
  <c r="N20" i="1"/>
  <c r="N16" i="1"/>
  <c r="N10" i="1"/>
  <c r="N11" i="1"/>
  <c r="N12" i="1"/>
  <c r="N13" i="1"/>
  <c r="N14" i="1"/>
  <c r="N15" i="1"/>
  <c r="N9" i="1"/>
  <c r="L10" i="1"/>
  <c r="L11" i="1"/>
  <c r="L12" i="1"/>
  <c r="L13" i="1"/>
  <c r="L14" i="1"/>
  <c r="L15" i="1"/>
  <c r="L16" i="1"/>
  <c r="L9" i="1"/>
  <c r="L29" i="1" l="1"/>
  <c r="L17" i="1"/>
  <c r="AB102" i="1" l="1"/>
  <c r="AB101" i="1"/>
  <c r="I30" i="1"/>
  <c r="N17" i="1"/>
  <c r="I17" i="1"/>
  <c r="N30" i="1"/>
  <c r="O30" i="1" l="1"/>
  <c r="G1" i="1" l="1"/>
  <c r="H17" i="1"/>
  <c r="H30" i="1"/>
  <c r="I31" i="1" l="1"/>
  <c r="O1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<sst xmlns="http://schemas.openxmlformats.org/spreadsheetml/2006/main" count="2779" uniqueCount="713">
  <si>
    <t>Date:</t>
  </si>
  <si>
    <t xml:space="preserve">Signature:  </t>
  </si>
  <si>
    <t xml:space="preserve">Employee’s Name:  </t>
  </si>
  <si>
    <t>Approvals:</t>
  </si>
  <si>
    <t>Employee’s  Comments:</t>
  </si>
  <si>
    <t>Total Behavioural Competencies Result</t>
  </si>
  <si>
    <t>Rating Scale</t>
  </si>
  <si>
    <t>Employee Competency Level</t>
  </si>
  <si>
    <t>Required Position Competency Level</t>
  </si>
  <si>
    <t xml:space="preserve">
1.  Poor Performance
2. Below Expectations
3. Meets Expectation
4. Exceeds Expectation
5. Outstanding</t>
  </si>
  <si>
    <t>To:</t>
  </si>
  <si>
    <t>Location:</t>
  </si>
  <si>
    <t>Department:</t>
  </si>
  <si>
    <t>Position Title:</t>
  </si>
  <si>
    <t>Employee no:</t>
  </si>
  <si>
    <t>From:</t>
  </si>
  <si>
    <t>Appraisal Period</t>
  </si>
  <si>
    <r>
      <t xml:space="preserve"> Competencies:</t>
    </r>
    <r>
      <rPr>
        <b/>
        <sz val="10"/>
        <color indexed="10"/>
        <rFont val="Arial"/>
        <family val="2"/>
      </rPr>
      <t xml:space="preserve"> </t>
    </r>
  </si>
  <si>
    <t>A.1</t>
  </si>
  <si>
    <t>A.2</t>
  </si>
  <si>
    <r>
      <t xml:space="preserve">Behavioral Competencies </t>
    </r>
    <r>
      <rPr>
        <b/>
        <sz val="8"/>
        <color indexed="10"/>
        <rFont val="Arial"/>
        <family val="2"/>
      </rPr>
      <t xml:space="preserve"> </t>
    </r>
  </si>
  <si>
    <t xml:space="preserve">Communication </t>
  </si>
  <si>
    <t xml:space="preserve">Organizational &amp; Environmental Awareness </t>
  </si>
  <si>
    <t xml:space="preserve">Creative Thinking </t>
  </si>
  <si>
    <t>Networking/Relationship building</t>
  </si>
  <si>
    <t xml:space="preserve">Conflict Management </t>
  </si>
  <si>
    <t xml:space="preserve">Resource Management </t>
  </si>
  <si>
    <t xml:space="preserve">Risk Management </t>
  </si>
  <si>
    <t>Stress Management</t>
  </si>
  <si>
    <t xml:space="preserve">Influence </t>
  </si>
  <si>
    <t xml:space="preserve">Change Leadership </t>
  </si>
  <si>
    <t>Decision Making</t>
  </si>
  <si>
    <t>Analytical Thinking</t>
  </si>
  <si>
    <t xml:space="preserve">Teamwork </t>
  </si>
  <si>
    <t>Team Leadership</t>
  </si>
  <si>
    <t>Initiative</t>
  </si>
  <si>
    <t>Visioning &amp; strategic Direction</t>
  </si>
  <si>
    <t>Planning &amp; Organizing</t>
  </si>
  <si>
    <t xml:space="preserve">Direct Report/Manager Name: </t>
  </si>
  <si>
    <t>Performance Management section use only:</t>
  </si>
  <si>
    <t xml:space="preserve">Employee Name: </t>
  </si>
  <si>
    <t>Name of the Course/Module</t>
  </si>
  <si>
    <t>Recommended date (DD/MM/YYYY)</t>
  </si>
  <si>
    <t>Type of Interested Party
Internal/External</t>
  </si>
  <si>
    <t>Supervisor’s Comments: (Required)</t>
  </si>
  <si>
    <t xml:space="preserve">Compliance Checked &amp; Verified by </t>
  </si>
  <si>
    <t>Career Path Requirment :</t>
  </si>
  <si>
    <t>If the employee ready for the next position level, please recommend the job title (position will be filled subject to the availability)</t>
  </si>
  <si>
    <t>Feedback given</t>
  </si>
  <si>
    <t>Total Technical Competencies Result</t>
  </si>
  <si>
    <t>Adaptability</t>
  </si>
  <si>
    <t>Continuous Learning</t>
  </si>
  <si>
    <t>Technical Competencies</t>
  </si>
  <si>
    <t>MS Office (Excel, word,powerpoint,visio,outlook) Knowledge</t>
  </si>
  <si>
    <t>Compliance Management Knowledge</t>
  </si>
  <si>
    <t>Database Management Knowledge</t>
  </si>
  <si>
    <t>Investigation Knowledge</t>
  </si>
  <si>
    <t>Learning &amp; Development Knowledge</t>
  </si>
  <si>
    <t>Local Regulations Compliance Knowledge</t>
  </si>
  <si>
    <t>Maintenance Systems &amp; Programs Knowledge</t>
  </si>
  <si>
    <t>Management of Health &amp; Safety Knowledge</t>
  </si>
  <si>
    <t>Security Systems &amp; Equipment Management Knowledge</t>
  </si>
  <si>
    <t>Security Monitoring &amp; Inspections Knowledge</t>
  </si>
  <si>
    <t>Total Quality Management Knowledge</t>
  </si>
  <si>
    <t>Defensive driving knowledge</t>
  </si>
  <si>
    <t>Forklift operating knowledge</t>
  </si>
  <si>
    <t>Knowledge of customs procedure</t>
  </si>
  <si>
    <t>Vehicle technical knowledge</t>
  </si>
  <si>
    <t>Handling Customer Complaint Knowledge</t>
  </si>
  <si>
    <t>Daily Route Management</t>
  </si>
  <si>
    <t>On-road route planning for pickup and delivery</t>
  </si>
  <si>
    <t>Route Planning Knowledge for Industrial Engineers</t>
  </si>
  <si>
    <t>Payment Collection and Remittance Management Knowledge</t>
  </si>
  <si>
    <t>Product Knowledge</t>
  </si>
  <si>
    <t>Area/Territory Knowledge (Geographic Knowledge)</t>
  </si>
  <si>
    <t>Competition Knowledge</t>
  </si>
  <si>
    <t>Portal &amp; Application Framework Knowledge</t>
  </si>
  <si>
    <t>Knowledge in Accounts Management</t>
  </si>
  <si>
    <t>Dangerous Goods Knowledge</t>
  </si>
  <si>
    <t>Language Proficiency knowledge(English)</t>
  </si>
  <si>
    <t>Language Proficiency knowledge(Arabic)</t>
  </si>
  <si>
    <t>Liaising and Negotiating knowledge</t>
  </si>
  <si>
    <t>Package Handling Knowledge</t>
  </si>
  <si>
    <t>Design Applications Knowledge</t>
  </si>
  <si>
    <t>Knowledge in Consultative Selling Approach</t>
  </si>
  <si>
    <t>Internal Audit Compliance Knowledge</t>
  </si>
  <si>
    <t>Name of the Interested Party</t>
  </si>
  <si>
    <t>Interested Parties Review : (Please fill the below only if there is any feedback identified during the year by Interested parties)</t>
  </si>
  <si>
    <r>
      <t>Long term evaluation :(Please fill the below only if the training attended</t>
    </r>
    <r>
      <rPr>
        <b/>
        <u/>
        <sz val="10"/>
        <rFont val="Arial"/>
        <family val="2"/>
      </rPr>
      <t xml:space="preserve"> NOT</t>
    </r>
    <r>
      <rPr>
        <b/>
        <sz val="10"/>
        <rFont val="Arial"/>
        <family val="2"/>
      </rPr>
      <t xml:space="preserve"> added value)</t>
    </r>
  </si>
  <si>
    <t>Attended Training Name</t>
  </si>
  <si>
    <t>Area/'s not added value</t>
  </si>
  <si>
    <t xml:space="preserve"> Individual Training Recommendation (Recommend Training Courses /Modules Based on achieved performance results)
</t>
  </si>
  <si>
    <t>Competencies</t>
  </si>
  <si>
    <t>Division</t>
  </si>
  <si>
    <t>Department</t>
  </si>
  <si>
    <t>Job Title</t>
  </si>
  <si>
    <t>Professional / Behavioral Competencies</t>
  </si>
  <si>
    <t>Accounting and Reporting Knowledge</t>
  </si>
  <si>
    <t>Bank / Cash Operations Knowledge</t>
  </si>
  <si>
    <t>Procurement Management Knowledge</t>
  </si>
  <si>
    <t>Vendor Management Knowledge</t>
  </si>
  <si>
    <t>Fixed Assets Accounting Knowledge</t>
  </si>
  <si>
    <t>Validation</t>
  </si>
  <si>
    <t>Value</t>
  </si>
  <si>
    <t>No. of invalid</t>
  </si>
  <si>
    <r>
      <t>Technical Competencies</t>
    </r>
    <r>
      <rPr>
        <b/>
        <sz val="8"/>
        <color indexed="10"/>
        <rFont val="Arial"/>
        <family val="2"/>
      </rPr>
      <t xml:space="preserve"> </t>
    </r>
  </si>
  <si>
    <t>SMSA System (IP telephony, CORE, ERP, SDM, INFINITY, SPOT, POS, Siebel, Courier App Etc)</t>
  </si>
  <si>
    <t>Employee Name:</t>
  </si>
  <si>
    <t>Sales Knowledge  (Stages of Sales Process)</t>
  </si>
  <si>
    <t>Networks, Infrastructure / Server Management Knowledge</t>
  </si>
  <si>
    <t>SMSA Applications Knowledge</t>
  </si>
  <si>
    <t>Service Management &amp; Desktop Support Knowledge</t>
  </si>
  <si>
    <t>Total Factor Result (A1 and A2)</t>
  </si>
  <si>
    <t>Failure remark on non achive of the target level  (If the rating is 1- Poor Performance or 2-Below Expectations the justification has to be written)</t>
  </si>
  <si>
    <t>Corporate Management Department</t>
  </si>
  <si>
    <t>Finance Department</t>
  </si>
  <si>
    <t>Human Resources and Administration Management Department</t>
  </si>
  <si>
    <t>Fulfillment Department</t>
  </si>
  <si>
    <t>Corporate Sales Department</t>
  </si>
  <si>
    <t>Customer Service Department</t>
  </si>
  <si>
    <t>Retail Department</t>
  </si>
  <si>
    <t>Sales and Marketing Management Department</t>
  </si>
  <si>
    <t>Freight Management Department</t>
  </si>
  <si>
    <t>Freight Operations Department</t>
  </si>
  <si>
    <t>Freight Sales Department</t>
  </si>
  <si>
    <t>Stations Operations Management Department</t>
  </si>
  <si>
    <t>Gateway and Clearance Department</t>
  </si>
  <si>
    <t>Hub and Linehaul Department</t>
  </si>
  <si>
    <t>External and/or Third party System Knowledge</t>
  </si>
  <si>
    <t>Competency Type</t>
  </si>
  <si>
    <t>Section to be coached</t>
  </si>
  <si>
    <t>Marketing and Digital Marketing Knowledge</t>
  </si>
  <si>
    <t>Tech-1</t>
  </si>
  <si>
    <t>Tech-2</t>
  </si>
  <si>
    <t>Tech-3</t>
  </si>
  <si>
    <t>Tech-4</t>
  </si>
  <si>
    <t>Tech-5</t>
  </si>
  <si>
    <t>Tech-6</t>
  </si>
  <si>
    <t>Tech-7</t>
  </si>
  <si>
    <t>Tech-8</t>
  </si>
  <si>
    <t>Beh-1</t>
  </si>
  <si>
    <t>Beh-2</t>
  </si>
  <si>
    <t>Beh-3</t>
  </si>
  <si>
    <t>Beh-4</t>
  </si>
  <si>
    <t>Beh-5</t>
  </si>
  <si>
    <t>Beh-6</t>
  </si>
  <si>
    <t>Beh-7</t>
  </si>
  <si>
    <t>Beh-8</t>
  </si>
  <si>
    <t>Beh-9</t>
  </si>
  <si>
    <t>Tech-Error</t>
  </si>
  <si>
    <t>Beh-Error</t>
  </si>
  <si>
    <t>Staff ,Specialist and Supervisors Competencies Review  PA-03-02</t>
  </si>
  <si>
    <t>xxxx xxxxxxx</t>
  </si>
  <si>
    <t>xxxx</t>
  </si>
  <si>
    <t>Bahrain</t>
  </si>
  <si>
    <t>Station General Department</t>
  </si>
  <si>
    <t>Accounts Executive - Corporate Sales Accounts</t>
  </si>
  <si>
    <t>Executive - Corporate Telesales</t>
  </si>
  <si>
    <t>Agent - Customer Care</t>
  </si>
  <si>
    <t>Accountant - Finance Accounting</t>
  </si>
  <si>
    <t>Agent - Finance Billing</t>
  </si>
  <si>
    <t>Cashier - Finance Accounting</t>
  </si>
  <si>
    <t>Business Development Manager - Freight</t>
  </si>
  <si>
    <t>Picker - Logistics Fulfillment Operations Processing</t>
  </si>
  <si>
    <t>Clearance Agent - Customs Operations Processing</t>
  </si>
  <si>
    <t>Export Coordinator - Hub Operations Processing</t>
  </si>
  <si>
    <t>Retail Executive - Retail Operations Processing</t>
  </si>
  <si>
    <t>Business Development Manager - Sales and Marketing</t>
  </si>
  <si>
    <t>Manager - Sales and Marketing</t>
  </si>
  <si>
    <t>Dispatcher - Station General Operations Processing</t>
  </si>
  <si>
    <t>Operations Agent - Station General Operations Processing</t>
  </si>
  <si>
    <t>Operations Supervisor - Stations Operations</t>
  </si>
  <si>
    <t>Position names as per the manpower</t>
  </si>
  <si>
    <t>IBU</t>
  </si>
  <si>
    <t>DIV</t>
  </si>
  <si>
    <t>DEP</t>
  </si>
  <si>
    <t>POSITION</t>
  </si>
  <si>
    <t>Corporate Division</t>
  </si>
  <si>
    <t>Country Manager - Corporate</t>
  </si>
  <si>
    <t>Executive Secretary and Document Control - Corporate Support</t>
  </si>
  <si>
    <t>Finance and Procurement Division</t>
  </si>
  <si>
    <t>AR Support Executive - Finance Collection</t>
  </si>
  <si>
    <t>Data Encoder - Finance Billing</t>
  </si>
  <si>
    <t>Manager - Finance Management</t>
  </si>
  <si>
    <t>Human Resources and Administration Division</t>
  </si>
  <si>
    <t>Team Leader - Human Resources and Administration</t>
  </si>
  <si>
    <t>Logistics Division</t>
  </si>
  <si>
    <t>Clerk - Logistics Fulfillment Operations Processing</t>
  </si>
  <si>
    <t>Receiving and Dispatching Clerk - Logistic Fulfillment Operation Processing</t>
  </si>
  <si>
    <t>Sales and Marketing Division</t>
  </si>
  <si>
    <t>Lead Qualifier - Corporate Sales Accounts</t>
  </si>
  <si>
    <t>Territory Manager - Corporate Sales Management</t>
  </si>
  <si>
    <t>Agent - Customer Support</t>
  </si>
  <si>
    <t>Customer Care Supervisor - Customer Service Management</t>
  </si>
  <si>
    <t>Trace Officer - Customer Support</t>
  </si>
  <si>
    <t>Validation Agent - Contact Center</t>
  </si>
  <si>
    <t>National Sales Department</t>
  </si>
  <si>
    <t>Industry Key Accounts Manager - National Sales Accounts</t>
  </si>
  <si>
    <t>National Administrator - Sales and Marketing</t>
  </si>
  <si>
    <t>SMSA Freight Division</t>
  </si>
  <si>
    <t>Coordinator - Freight Operations Processing</t>
  </si>
  <si>
    <t>Key Accounts Executive - Freight Coorporate Accounts</t>
  </si>
  <si>
    <t>Operations Agent - Freight Operations Processing</t>
  </si>
  <si>
    <t>Operations Supervisor - Freight Operations Processing</t>
  </si>
  <si>
    <t>Special Services Division</t>
  </si>
  <si>
    <t>Bike Courier - Station General Pickup and Delivery</t>
  </si>
  <si>
    <t>Courier - Station General Pickup and Delivery</t>
  </si>
  <si>
    <t>Project Coordinator - Station General Management</t>
  </si>
  <si>
    <t>Manager - Stations Operations</t>
  </si>
  <si>
    <t>Regional Administrator - Stations Operations</t>
  </si>
  <si>
    <t>Stations Operations Division</t>
  </si>
  <si>
    <t>Station Priority Department</t>
  </si>
  <si>
    <t>Courier - Station Priority Pickup and Delivery</t>
  </si>
  <si>
    <t>Transportation Operations Division</t>
  </si>
  <si>
    <t>Gateway Supervisor - Customs Management</t>
  </si>
  <si>
    <t>Data Encoder - Hub Operations Processing</t>
  </si>
  <si>
    <t>Filter</t>
  </si>
  <si>
    <t>**Do not edit here</t>
  </si>
  <si>
    <t>Division:</t>
  </si>
  <si>
    <t>Kuwait</t>
  </si>
  <si>
    <t>Country General Manager - Corporate</t>
  </si>
  <si>
    <t>Finance and Procurement Management Department</t>
  </si>
  <si>
    <t>Manager - Finance and Procurement</t>
  </si>
  <si>
    <t>Accounting Assistant - Finance Accounting</t>
  </si>
  <si>
    <t>Administration Department</t>
  </si>
  <si>
    <t>Tea Boy - Utilities Management</t>
  </si>
  <si>
    <t xml:space="preserve">Officer-Human Resources and Administration </t>
  </si>
  <si>
    <t>Public Relation Officer - Human Resources and Administration</t>
  </si>
  <si>
    <t>Information Technology Division</t>
  </si>
  <si>
    <t>Information Technology Management Department</t>
  </si>
  <si>
    <t>Infrastructure Specialist - Information Technology</t>
  </si>
  <si>
    <t>Account Manager - Corporate Sales Accounts</t>
  </si>
  <si>
    <t>Team Leader - Customer Care</t>
  </si>
  <si>
    <t>Export Executive - Freight Operations Processing</t>
  </si>
  <si>
    <t>Account Manager - Freight Corporate Accounts</t>
  </si>
  <si>
    <t>Accounts Manager - Freight National Accounts</t>
  </si>
  <si>
    <t>Key Accounts Executive - Freight National Accounts</t>
  </si>
  <si>
    <t>Station E-Commerce Department</t>
  </si>
  <si>
    <t>Courier - Station ECOM Pickup and Delivery</t>
  </si>
  <si>
    <t>UTL Agent - Station General Operations Processing</t>
  </si>
  <si>
    <t>Receiving and Dispatching Clerk - General Logistics Process</t>
  </si>
  <si>
    <t>Assistant Clearance Agent - Customs Operations Processing</t>
  </si>
  <si>
    <t>Clearance Coordinator - Gateway Operations Processing</t>
  </si>
  <si>
    <t>Clearance Manager - Customs Management</t>
  </si>
  <si>
    <t>Handler - Gateway Operations Processing</t>
  </si>
  <si>
    <t>Operations Agent - Gateway Operations Processing</t>
  </si>
  <si>
    <t>Driver - Linehaul Deferred Operations Processing</t>
  </si>
  <si>
    <t>Handler - Hub Operations Processing</t>
  </si>
  <si>
    <t>Country:</t>
  </si>
  <si>
    <t>Saudi Arabia</t>
  </si>
  <si>
    <t>Audit Department</t>
  </si>
  <si>
    <t>Internal Auditor - Corporate Audit Management</t>
  </si>
  <si>
    <t>Senior Manager - Corporate Audit Management</t>
  </si>
  <si>
    <t>Chief Executive Officer - Corporate</t>
  </si>
  <si>
    <t>Chief Investment Officer - Corporate</t>
  </si>
  <si>
    <t>Civil Engineer - Chairman Support</t>
  </si>
  <si>
    <t>Managing Director - Corporate</t>
  </si>
  <si>
    <t>Office Manager - Corporate Support</t>
  </si>
  <si>
    <t>Officer - Chairman Support</t>
  </si>
  <si>
    <t>Legal Department</t>
  </si>
  <si>
    <t>Compliance Assistant - Legal Management</t>
  </si>
  <si>
    <t>Coordinator - Legal Management</t>
  </si>
  <si>
    <t>Legal Assistant - Legal Management</t>
  </si>
  <si>
    <t>Officer - Government Relations Management</t>
  </si>
  <si>
    <t>Senior Manager - Legal Management</t>
  </si>
  <si>
    <t>Supervisor - Government Relations Management</t>
  </si>
  <si>
    <t>Strategic Projects</t>
  </si>
  <si>
    <t>Director - Strategic Projects</t>
  </si>
  <si>
    <t>Strategic Projects Department</t>
  </si>
  <si>
    <t>Administrative Assistant - Strategic Projects Management</t>
  </si>
  <si>
    <t>Business Development Executive - Strategic Projects Management</t>
  </si>
  <si>
    <t>Executive Secretary and Document Control - Strategic Projects Management</t>
  </si>
  <si>
    <t>Manager - Strategic Projects Management</t>
  </si>
  <si>
    <t>Director - Finance and Procurement</t>
  </si>
  <si>
    <t>ERP Consultant - Finance and Procurement</t>
  </si>
  <si>
    <t>ERP Functional Consultant - Finance and Procurement</t>
  </si>
  <si>
    <t>Secretary and Documents Control Administrator - Finance and Procurement</t>
  </si>
  <si>
    <t>AR Executive - Finance Collection</t>
  </si>
  <si>
    <t>Bank Relations Supervisor - Finance Accounting</t>
  </si>
  <si>
    <t>Chief Accountant - Finance Management</t>
  </si>
  <si>
    <t>Commercial Manager - Finance Management</t>
  </si>
  <si>
    <t>Customer Accounts Mgt Executive - Finance Billing</t>
  </si>
  <si>
    <t>KSA Manager - Finance Management</t>
  </si>
  <si>
    <t>National Administrator - Finance Management</t>
  </si>
  <si>
    <t>National Manager - Finance Management</t>
  </si>
  <si>
    <t>Receivable Manager - Finance Collection</t>
  </si>
  <si>
    <t>Regional Manager - Finance Management</t>
  </si>
  <si>
    <t>Senior Accountant - Finance Accounting</t>
  </si>
  <si>
    <t>Senior AR Executive - Finance Collection</t>
  </si>
  <si>
    <t>Senior Cashier - Finance Accounting</t>
  </si>
  <si>
    <t>Supervisor - Finance Accounting</t>
  </si>
  <si>
    <t>Supervisor - Finance Billing</t>
  </si>
  <si>
    <t>Supervisor - Finance Collection</t>
  </si>
  <si>
    <t>Inventory Department</t>
  </si>
  <si>
    <t>Clerk - Inventory Management</t>
  </si>
  <si>
    <t>Forklift Operator - Inventory Management</t>
  </si>
  <si>
    <t>Handler - Inventory Management</t>
  </si>
  <si>
    <t>Specialist - Inventory Management</t>
  </si>
  <si>
    <t>Supervisor - Inventory Management</t>
  </si>
  <si>
    <t>Planning and Reporting Department</t>
  </si>
  <si>
    <t>Management Accountant - Planning and Reporting Management</t>
  </si>
  <si>
    <t>Manager - Planning and Reporting Management</t>
  </si>
  <si>
    <t>Purchasing Department</t>
  </si>
  <si>
    <t>Business Analyst - Purchasing Management</t>
  </si>
  <si>
    <t>Executive - Purchasing Management</t>
  </si>
  <si>
    <t>Manager - Purchasing Management</t>
  </si>
  <si>
    <t>Supervisor - Purchasing Management</t>
  </si>
  <si>
    <t>Cleaner - Utilities Management</t>
  </si>
  <si>
    <t>Executive - Facilities Management</t>
  </si>
  <si>
    <t>Executive - Utilities Management</t>
  </si>
  <si>
    <t>National Manager - Facilities Management</t>
  </si>
  <si>
    <t>Regional Supervisor - Facilities Management</t>
  </si>
  <si>
    <t>Supervisor - Utilities Management</t>
  </si>
  <si>
    <t>Utility Executive - Utilities Management</t>
  </si>
  <si>
    <t>Director - Human Resources and Administration</t>
  </si>
  <si>
    <t>HCM Specialist - Human Resources and Administration</t>
  </si>
  <si>
    <t>National Manager - SMSA HCM - Human Resources and Administration</t>
  </si>
  <si>
    <t>Secretary and Documents Control Administrator - Human Resources and Administration</t>
  </si>
  <si>
    <t>Human Resources Department</t>
  </si>
  <si>
    <t>Driver - Human Resources Management</t>
  </si>
  <si>
    <t>Employee Affairs Executive - Personnel</t>
  </si>
  <si>
    <t>Employee Archives Officer - Human Resources Management</t>
  </si>
  <si>
    <t>HR Officer - Personnel</t>
  </si>
  <si>
    <t>Learning and Development Advisor - Human Resources Management</t>
  </si>
  <si>
    <t>Manager - Human Resources Management</t>
  </si>
  <si>
    <t>Supervisor - Human Resources Management</t>
  </si>
  <si>
    <t>Talent Acquisition and Learning Manager - Human Resources Management</t>
  </si>
  <si>
    <t>Talent Acquisition Coordinator - Recruitment and Learning</t>
  </si>
  <si>
    <t>Talent Learning Specialist - Recruitment and Learning</t>
  </si>
  <si>
    <t>Support Services Department</t>
  </si>
  <si>
    <t>Manager - Support Services Management</t>
  </si>
  <si>
    <t>Supervisor - Support Services Management</t>
  </si>
  <si>
    <t>Information Technology Department</t>
  </si>
  <si>
    <t>Administrator - Information Technology Management</t>
  </si>
  <si>
    <t>Business Analyst - Information Technology Management</t>
  </si>
  <si>
    <t>CRM Specialist - Information Technology Management</t>
  </si>
  <si>
    <t>Desktop and CT Support - Information Technology Management</t>
  </si>
  <si>
    <t>Infrastructure Specialist - Information Technology Management</t>
  </si>
  <si>
    <t>Manager - Information Technology Management</t>
  </si>
  <si>
    <t>Network Specialist - Information Technology Management</t>
  </si>
  <si>
    <t>Web Developer - Information Technology Management</t>
  </si>
  <si>
    <t>Development Team Leader - Information Technology</t>
  </si>
  <si>
    <t>E-Commerce Solutions Manager - Information Technology</t>
  </si>
  <si>
    <t>National Manager - Information Technology</t>
  </si>
  <si>
    <t>Support - Information Technology</t>
  </si>
  <si>
    <t>Web Developer - Information Technology</t>
  </si>
  <si>
    <t>Special Projects Department</t>
  </si>
  <si>
    <t>Project Manager - IT Special Projects Management</t>
  </si>
  <si>
    <t>Team Leader - IT Special Projects Management</t>
  </si>
  <si>
    <t>Receiving and Dispatching Clerk - Logistics Fulfillment Operations Processing</t>
  </si>
  <si>
    <t>Team Leader - Logistics Fulfillment Management</t>
  </si>
  <si>
    <t>General Logistics Department</t>
  </si>
  <si>
    <t>Assistant Manager - General Logistics Management</t>
  </si>
  <si>
    <t>Cleaner - General Logistics Support</t>
  </si>
  <si>
    <t>Clerk - General Logistics Operations Processing</t>
  </si>
  <si>
    <t>Data Encoder - General Logistics RTS Operations Processing</t>
  </si>
  <si>
    <t>Operations Agent - General Logistics RTS Operations Processing</t>
  </si>
  <si>
    <t>Operations Supervisor - General Logistics Management</t>
  </si>
  <si>
    <t>Project Coordinator - General Logistics Operations Processing</t>
  </si>
  <si>
    <t>Quality Compliance - General Logistics Operations Processing</t>
  </si>
  <si>
    <t>Receiving and Dispatching Clerk - General Logistics Operations Processing</t>
  </si>
  <si>
    <t>Supervisor - General Logistics RTS Operations Processing</t>
  </si>
  <si>
    <t>Team Leader - General Logistics Operations Processing</t>
  </si>
  <si>
    <t>Healthcare Logistics Department</t>
  </si>
  <si>
    <t>Admin Officer - Logistics NUPCO Operating Project</t>
  </si>
  <si>
    <t>Clerk - Logistics NUPCO Project</t>
  </si>
  <si>
    <t>Driver - Logistics NUPCO Operating Project</t>
  </si>
  <si>
    <t>Driver - Logistics NUPCO Project</t>
  </si>
  <si>
    <t>Forklift Operator - Logistics NUPCO Operating Project</t>
  </si>
  <si>
    <t>Forklift Operator - Logistics NUPCO Project</t>
  </si>
  <si>
    <t>Handler - Logistics NUPCO Project</t>
  </si>
  <si>
    <t>Inventory Clerk - Logistics NUPCO Project</t>
  </si>
  <si>
    <t>Inventory Officer - Logistics NUPCO Hospitals Project</t>
  </si>
  <si>
    <t>Inventory Officer - Logistics NUPCO Operating Project</t>
  </si>
  <si>
    <t>MHE Operator - Logistics NUPCO Operating Project</t>
  </si>
  <si>
    <t>Operation Manager - Logistics NUPCO Operating Project</t>
  </si>
  <si>
    <t>Operations Supervisor - Logistics NUPCO Hospitals Project</t>
  </si>
  <si>
    <t>Operations Supervisor - Logistics NUPCO Operating Project</t>
  </si>
  <si>
    <t>Operations Supervisor - Logistics NUPCO Project</t>
  </si>
  <si>
    <t>Pharmacist - Logistics NUPCO Project</t>
  </si>
  <si>
    <t>Picker - Logistics NUPCO Operating Project</t>
  </si>
  <si>
    <t>Picker - Logistics NUPCO Project</t>
  </si>
  <si>
    <t>Project Coordinator - Logistics NUPCO Project</t>
  </si>
  <si>
    <t>Project Manager - Logistics NUPCO Operating Project</t>
  </si>
  <si>
    <t>QHSE Officer - Logistics NUPCO Operating Project</t>
  </si>
  <si>
    <t>Receiving and Shipping Operator - Logistics NUPCO Project</t>
  </si>
  <si>
    <t>Transportation Supervisor - Logistics NUPCO Operating Project</t>
  </si>
  <si>
    <t>Utility Executive - Logistics Healthcare Support</t>
  </si>
  <si>
    <t>Logistics Management Department</t>
  </si>
  <si>
    <t>Manager - Logistics</t>
  </si>
  <si>
    <t>National Manager - Logistics</t>
  </si>
  <si>
    <t>Special Logistics Projects Department</t>
  </si>
  <si>
    <t>Clerk - Logistics Falcon Project</t>
  </si>
  <si>
    <t>Clerk - Logistics Huawei Project</t>
  </si>
  <si>
    <t>Clerk - Logistics Nahdi Project</t>
  </si>
  <si>
    <t>Clerk - Logistics STC Loading Project</t>
  </si>
  <si>
    <t>Coordinator - Logistics STC Loading Project</t>
  </si>
  <si>
    <t>Driver - Logistics Falcon Project</t>
  </si>
  <si>
    <t>Forklift Operator - Logistics Nahdi Project</t>
  </si>
  <si>
    <t>Handler - Logistics STC Loading Project</t>
  </si>
  <si>
    <t>Inventory Clerk - Logistics Huawei Project</t>
  </si>
  <si>
    <t>Inventory Clerk - Logistics Nahdi Project</t>
  </si>
  <si>
    <t>Picker - Logistics Huawei Project</t>
  </si>
  <si>
    <t>Picker - Logistics Nahdi Project</t>
  </si>
  <si>
    <t>Project Supervisor - Logistics Nahdi Project</t>
  </si>
  <si>
    <t>Project Supervisor - Logistics STC Loading Project</t>
  </si>
  <si>
    <t>Receiving and Dispatching Clerk - Logistics Huawei Project</t>
  </si>
  <si>
    <t>Receiving and Dispatching Clerk - Logistics Nahdi Project</t>
  </si>
  <si>
    <t>Receiving and Dispatching Clerk - Logistics STC Loading Project</t>
  </si>
  <si>
    <t>Receiving and Shipping Operator - Logistics Huawei Project</t>
  </si>
  <si>
    <t>Receiving and Shipping Operator - Logistics Nahdi Project</t>
  </si>
  <si>
    <t>Team Leader - Logistics Huawei Project</t>
  </si>
  <si>
    <t>Testing Operator - Logistics Huawei Project</t>
  </si>
  <si>
    <t>Quality and Risk Management Division</t>
  </si>
  <si>
    <t>Quality and Risk Management Department</t>
  </si>
  <si>
    <t>Director - Quality and Risk Management</t>
  </si>
  <si>
    <t>Quality Department</t>
  </si>
  <si>
    <t>Auditor - Quality Management</t>
  </si>
  <si>
    <t>Lead Auditor - Quality Management</t>
  </si>
  <si>
    <t>Site Auditor - Quality Management</t>
  </si>
  <si>
    <t>System Specialist - Quality Management</t>
  </si>
  <si>
    <t>Risk Department</t>
  </si>
  <si>
    <t>National Manager - Risk Management</t>
  </si>
  <si>
    <t>Night Watchman - Risk Management</t>
  </si>
  <si>
    <t>Safety and Security Analyst - Risk Management</t>
  </si>
  <si>
    <t>Safety and Security Manager - Risk Management</t>
  </si>
  <si>
    <t>Security Systems Technician - Risk Management</t>
  </si>
  <si>
    <t>Security Operations Department</t>
  </si>
  <si>
    <t>Safety and Security Supervisor - Security Management</t>
  </si>
  <si>
    <t>Security Officer - Security Management</t>
  </si>
  <si>
    <t>Lead Qualifier - Corporate Telesales</t>
  </si>
  <si>
    <t>National Manager - Corporate Sales Management</t>
  </si>
  <si>
    <t>Regional Coordinator - Corporate Sales Management</t>
  </si>
  <si>
    <t>Regional Manager - Corporate Sales Management</t>
  </si>
  <si>
    <t>Agent - Contact Center</t>
  </si>
  <si>
    <t>Contact Center Manager - Customer Service Management</t>
  </si>
  <si>
    <t>Contact Center Supervisor - Customer Service Management</t>
  </si>
  <si>
    <t>Customer Experience Manager - Customer Service Management</t>
  </si>
  <si>
    <t>E-Care Agent - Customer Care</t>
  </si>
  <si>
    <t>Key Accounts Agent - Customer Care</t>
  </si>
  <si>
    <t>Key Accounts Specialist - Customer Care</t>
  </si>
  <si>
    <t>National Administrator - Customer Service Management</t>
  </si>
  <si>
    <t>National Manager - Customer Service Management</t>
  </si>
  <si>
    <t>Quality Assurance Specialist - Customer Service Management</t>
  </si>
  <si>
    <t>RP Officer - Customer Support</t>
  </si>
  <si>
    <t>Shift Manager - Customer Service Management</t>
  </si>
  <si>
    <t>Store2Door Agent - Customer Support</t>
  </si>
  <si>
    <t>Team Leader - Contact Center</t>
  </si>
  <si>
    <t>Team Leader - Customer Service Management</t>
  </si>
  <si>
    <t>Validation Supervisor - Customer Service Management</t>
  </si>
  <si>
    <t>Marketing Department</t>
  </si>
  <si>
    <t>Copy Writer - Marketing Management</t>
  </si>
  <si>
    <t>Graphic Designer - Marketing Management</t>
  </si>
  <si>
    <t>Manager - Marketing Management</t>
  </si>
  <si>
    <t>Senior Graphic Designer - Marketing Management</t>
  </si>
  <si>
    <t>Specialist - Marketing Management</t>
  </si>
  <si>
    <t>Key Accounts Coordinator - National Sales Management</t>
  </si>
  <si>
    <t>National Manager - National Sales Management</t>
  </si>
  <si>
    <t>Senior Industry Key Accounts Manager - National Sales Accounts</t>
  </si>
  <si>
    <t>Handler - Retail Operations Processing</t>
  </si>
  <si>
    <t>Labor Loading off Loading - Retail Operations Processing</t>
  </si>
  <si>
    <t>National Manager - Retail Management</t>
  </si>
  <si>
    <t>Operations Supervisor - Retail Management</t>
  </si>
  <si>
    <t>Retail Floater - Retail Operations Processing</t>
  </si>
  <si>
    <t>Business Development Executive - Sales and Marketing</t>
  </si>
  <si>
    <t>Director - Sales and Marketing</t>
  </si>
  <si>
    <t>Pricing and Costing Manager - Sales and Marketing</t>
  </si>
  <si>
    <t>Sales Analyst - Sales and Marketing</t>
  </si>
  <si>
    <t>Service Center Department</t>
  </si>
  <si>
    <t>Business Systems Analyst - Service Center Management</t>
  </si>
  <si>
    <t>Facilities Supervisor - Service Center Operations Support</t>
  </si>
  <si>
    <t>Handler - Service Center Operations Processing</t>
  </si>
  <si>
    <t>IT Support - Service Center Operations Support</t>
  </si>
  <si>
    <t>National Administrator - Service Center Management</t>
  </si>
  <si>
    <t>Operations Manager - Service Center Management</t>
  </si>
  <si>
    <t>Operations Supervisor - Service Center Operations Processing</t>
  </si>
  <si>
    <t>Project Coordinator - Service Center Management</t>
  </si>
  <si>
    <t>Project Promoter - Service Center Operations Processing</t>
  </si>
  <si>
    <t>Receiving and Dispatching Executive - Service Center Operations Processing</t>
  </si>
  <si>
    <t>Receiving and Dispatching Floater - Service Center Operations Processing</t>
  </si>
  <si>
    <t>Regional Manager - Service Center Management</t>
  </si>
  <si>
    <t>National Administrator - Freight</t>
  </si>
  <si>
    <t>National Manager - Freight</t>
  </si>
  <si>
    <t>National Networks Manager - Freight</t>
  </si>
  <si>
    <t>Regional Manager - Freight</t>
  </si>
  <si>
    <t>Sales Coordinator - Freight</t>
  </si>
  <si>
    <t>Clearance Coordinator - Freight Operations Processing</t>
  </si>
  <si>
    <t>Clearance Specialist - Freight Operations Processing</t>
  </si>
  <si>
    <t>Driver - Freight Operations Processing</t>
  </si>
  <si>
    <t>Export Coordinator - Freight Operations Processing</t>
  </si>
  <si>
    <t>Imports Executive - Freight Operations Processing</t>
  </si>
  <si>
    <t>Sales Manager - Freight Operations Processing</t>
  </si>
  <si>
    <t>Accounts Executive - Freight Corporate Accounts</t>
  </si>
  <si>
    <t>Key Accounts Executive - Freight Corporate Accounts</t>
  </si>
  <si>
    <t>Key Accounts Manager - Freight National Accounts</t>
  </si>
  <si>
    <t>Territory Manager - Freight Corporate Accounts</t>
  </si>
  <si>
    <t>Healthcare Department</t>
  </si>
  <si>
    <t>Administrator - SS Healthcare Management</t>
  </si>
  <si>
    <t>Assistant Project Manager - SS Healthcare Management</t>
  </si>
  <si>
    <t>Cleaner - SS Healthcare Operations Support</t>
  </si>
  <si>
    <t>Clerk - SS Healthcare Operations Processing</t>
  </si>
  <si>
    <t>Coordinator - SS Healthcare Operations Processing</t>
  </si>
  <si>
    <t>Courier - SS Healthcare Operations Processing</t>
  </si>
  <si>
    <t>Operations Manager - Government - SS Healthcare Management</t>
  </si>
  <si>
    <t>Operations Manager - SS Healthcare Management</t>
  </si>
  <si>
    <t>Operations Supervisor - SS Healthcare Management</t>
  </si>
  <si>
    <t>Project Manager - SS Healthcare Management</t>
  </si>
  <si>
    <t>Service Assurance Specialist - SS Healthcare Management</t>
  </si>
  <si>
    <t>Mailroom Department</t>
  </si>
  <si>
    <t>Archiving Assistant - MRM Archiving</t>
  </si>
  <si>
    <t>Archiving Coordinator - MRM Archiving</t>
  </si>
  <si>
    <t>Clerk - MRM Al-Jazirah Bank Project</t>
  </si>
  <si>
    <t>Clerk - MRM Inma Bank Project</t>
  </si>
  <si>
    <t>Clerk - MRM KAUST Project</t>
  </si>
  <si>
    <t>Clerk - MRM NEOM Project</t>
  </si>
  <si>
    <t>Clerk - MRM Riyad Bank Project</t>
  </si>
  <si>
    <t>Clerk - MRM Saudi Awwal Bank Project</t>
  </si>
  <si>
    <t>Clerk - MRM Saudi Fransi Bank</t>
  </si>
  <si>
    <t>Clerk - MRM Saudi Investment Bank Project</t>
  </si>
  <si>
    <t>Clerk - MRM STC Project</t>
  </si>
  <si>
    <t>Driver - MRM KAUST Project</t>
  </si>
  <si>
    <t>Driver - MRM NEOM Project</t>
  </si>
  <si>
    <t>External Courier - MRM Al-Jazirah Bank Project</t>
  </si>
  <si>
    <t>External Courier - MRM Emirates Bank NBD Project</t>
  </si>
  <si>
    <t>External Courier - MRM Inma Bank Project</t>
  </si>
  <si>
    <t>External Courier - MRM NEOM Project</t>
  </si>
  <si>
    <t>External Courier - MRM Riyad Bank Project</t>
  </si>
  <si>
    <t>External Courier - MRM Saudi Awwal Bank Project</t>
  </si>
  <si>
    <t>External Courier - MRM Saudi Food  Drugs Authority Project</t>
  </si>
  <si>
    <t>External Courier - MRM Saudi Fransi Bank</t>
  </si>
  <si>
    <t>External Courier - MRM Saudi Investment Bank Project</t>
  </si>
  <si>
    <t>External Courier - MRM STC Project</t>
  </si>
  <si>
    <t>Floater - MRM STC Project</t>
  </si>
  <si>
    <t>Forklift Operator - MRM NEOM Project</t>
  </si>
  <si>
    <t>Furniture Control Coordinator - MRM KAUST Project</t>
  </si>
  <si>
    <t>Furniture Support - MRM KAUST Project</t>
  </si>
  <si>
    <t>Handler - MRM KAUST Project</t>
  </si>
  <si>
    <t>Helpdesk Clerk - MRM KAUST Project</t>
  </si>
  <si>
    <t>Internal Courier - MRM Al-Jazirah Bank Project</t>
  </si>
  <si>
    <t>Internal Courier - MRM Inma Bank Project</t>
  </si>
  <si>
    <t>Internal Courier - MRM NEOM Project</t>
  </si>
  <si>
    <t>Internal Courier - MRM Riyad Bank Project</t>
  </si>
  <si>
    <t>Internal Courier - MRM Saudi Awwal Bank Project</t>
  </si>
  <si>
    <t>Internal Courier - MRM Saudi Food  Drugs Authority Project</t>
  </si>
  <si>
    <t>Internal Courier - MRM Saudi Fransi Bank</t>
  </si>
  <si>
    <t>Internal Courier - MRM Saudi Investment Bank Project</t>
  </si>
  <si>
    <t>Inventory Coordinator - MRM KAUST Project</t>
  </si>
  <si>
    <t>Logistics Coordinator - MRM KAUST Project</t>
  </si>
  <si>
    <t>National Administrator - Mailroom Management</t>
  </si>
  <si>
    <t>National Manager - Mailroom Management</t>
  </si>
  <si>
    <t>Project Coordinator - MRM Riyad Bank Project</t>
  </si>
  <si>
    <t>Project Coordinator - MRM Saudi Food &amp; Drugs Authority</t>
  </si>
  <si>
    <t>Project Manager - Mailroom Management</t>
  </si>
  <si>
    <t>Project Manager - MRM Al-Jazirah Bank Project</t>
  </si>
  <si>
    <t>Project Manager - MRM KAUST Project</t>
  </si>
  <si>
    <t>Project Manager - MRM NEOM Project</t>
  </si>
  <si>
    <t>Project Manager - MRM Riyad Bank Project</t>
  </si>
  <si>
    <t>Project Manager - MRM STC Project</t>
  </si>
  <si>
    <t>Project Supervisor - MRM Al-Jazirah Bank Project</t>
  </si>
  <si>
    <t>Project Supervisor - MRM Inma Bank Project</t>
  </si>
  <si>
    <t>Project Supervisor - MRM Riyad Bank Project</t>
  </si>
  <si>
    <t>Project Supervisor - MRM Saudi Awwal Bank Project</t>
  </si>
  <si>
    <t>Project Supervisor - MRM Saudi Food  Drugs Authority Project</t>
  </si>
  <si>
    <t>Project Supervisor - MRM Saudi Fransi Bank</t>
  </si>
  <si>
    <t>Project Supervisor - MRM Saudi Investment Bank Project</t>
  </si>
  <si>
    <t>Project Supervisor - MRM STC Project</t>
  </si>
  <si>
    <t>Quality Compliance Officer - MRM KAUST Project</t>
  </si>
  <si>
    <t>Quality Compliance Officer - MRM NEOM Project</t>
  </si>
  <si>
    <t>Receiving and Dispatching Clerk - MRM KAUST Project</t>
  </si>
  <si>
    <t>Receiving and Dispatching Clerk - MRM NEOM Project</t>
  </si>
  <si>
    <t>Sorter - MRM Al-Jazirah Bank Project</t>
  </si>
  <si>
    <t>Sorter - MRM Riyad Bank Project</t>
  </si>
  <si>
    <t>Sorter - MRM Saudi Fransi Bank</t>
  </si>
  <si>
    <t>Storekeeper and Forklift Operator - MRM KAUST Project</t>
  </si>
  <si>
    <t>Support Carpenter Assistance - MRM KAUST Project</t>
  </si>
  <si>
    <t>Support Furniture Assistance - MRM KAUST Project</t>
  </si>
  <si>
    <t>Warehouse Coordinator - MRM KAUST Project</t>
  </si>
  <si>
    <t>Warehouse Coordinator - MRM NEOM Project</t>
  </si>
  <si>
    <t>Warehouse Supervisor - MRM NEOM Project</t>
  </si>
  <si>
    <t>Special Delivery Channel Department</t>
  </si>
  <si>
    <t>Coordinator - SDC Operations Processing</t>
  </si>
  <si>
    <t>Courier - SDC Operations Processing</t>
  </si>
  <si>
    <t>Data Encoder - SDC Operations Processing</t>
  </si>
  <si>
    <t>Dispatch Manager - SDC Operations Management</t>
  </si>
  <si>
    <t>LHL Courier - SDC Operations Processing</t>
  </si>
  <si>
    <t>National Manager - SDC Operations Management</t>
  </si>
  <si>
    <t>Operations Agent - SDC Operations Processing</t>
  </si>
  <si>
    <t>Operations Supervisor - SDC Operations Management</t>
  </si>
  <si>
    <t>Station Manager - SDC Operations Management</t>
  </si>
  <si>
    <t>Team Leader - SDC Operations Management</t>
  </si>
  <si>
    <t>Station Deferred Department</t>
  </si>
  <si>
    <t>Courier - Station Deferred Pickup and Delivery</t>
  </si>
  <si>
    <t>Handler - Station Deferred Operations Processing</t>
  </si>
  <si>
    <t>Manager - Station Deferred Management</t>
  </si>
  <si>
    <t>Supervisor - Station Deferred Management</t>
  </si>
  <si>
    <t>Team Leader - Station Deferred Management</t>
  </si>
  <si>
    <t>Courier - Station ECOM Delivery Nahdi Project</t>
  </si>
  <si>
    <t>Handler - Station ECOM Operations Processing</t>
  </si>
  <si>
    <t>Manager - Station ECOM Management</t>
  </si>
  <si>
    <t>Operations Agent - Station ECOM Operations Processing</t>
  </si>
  <si>
    <t>Operations Manager - Station ECOM Management</t>
  </si>
  <si>
    <t>QHSE Officer - Station ECOM Delivery Nahdi Project</t>
  </si>
  <si>
    <t>Supervisor - Station ECOM Management</t>
  </si>
  <si>
    <t>Dispatcher - Station Priority Operations Processing</t>
  </si>
  <si>
    <t>Driver - Station Priority Pickup and Delivery</t>
  </si>
  <si>
    <t>Handler - Station Priority Operations Processing</t>
  </si>
  <si>
    <t>Manager - Station Priority Management</t>
  </si>
  <si>
    <t>Operations Agent - Station Priority Operations Processing</t>
  </si>
  <si>
    <t>Operations Associate - Station Priority Operations Processing</t>
  </si>
  <si>
    <t>Project Coordinator - Station Priority Management</t>
  </si>
  <si>
    <t>Regional Administrator - Station Priority Management</t>
  </si>
  <si>
    <t>Sorter - Station Priority Operations Processing</t>
  </si>
  <si>
    <t>Supervisor - Station Priority Management</t>
  </si>
  <si>
    <t>UTL Agent - Station Priority Operations Processing</t>
  </si>
  <si>
    <t>Area Manager - Stations Operations</t>
  </si>
  <si>
    <t>Director - Operations - Stations Operations</t>
  </si>
  <si>
    <t>Management Associate - Stations Operations</t>
  </si>
  <si>
    <t>National Manager - Stations Operations</t>
  </si>
  <si>
    <t>Operations Manager - Stations Operations</t>
  </si>
  <si>
    <t>Project Coordinator - Stations Operations</t>
  </si>
  <si>
    <t>Regional Manager - Stations Operations</t>
  </si>
  <si>
    <t>Supplies Coordinator - Stations Operations</t>
  </si>
  <si>
    <t>Fleet Department</t>
  </si>
  <si>
    <t>Administrator - Fleet Management</t>
  </si>
  <si>
    <t>Coordinator - Fleet Management</t>
  </si>
  <si>
    <t>Fuel Management Supervisor - Fleet Management</t>
  </si>
  <si>
    <t>Manager - Fleet Management</t>
  </si>
  <si>
    <t>Supervisor - Fleet Management</t>
  </si>
  <si>
    <t>Clearance Supervisor - Customs Management</t>
  </si>
  <si>
    <t>Customs Liaison Manager - Gateway and Clearance Management</t>
  </si>
  <si>
    <t>Gateway Supervisor - Gateway Management</t>
  </si>
  <si>
    <t>Regional Manager - Gateway Management</t>
  </si>
  <si>
    <t>Supervisor - Gateway Operations Processing</t>
  </si>
  <si>
    <t>Transit Coordinator - Gateway Operations Processing</t>
  </si>
  <si>
    <t>Translation Executive - Gateway Operations Processing</t>
  </si>
  <si>
    <t>Cleaner - Hub and Linehaul Operations Support</t>
  </si>
  <si>
    <t>Driver - Linehaul Priority Operations Processing</t>
  </si>
  <si>
    <t>First Mile Courier - Sorting and First Mile Processing</t>
  </si>
  <si>
    <t>Hub and Linehaul Manager - Hub and Linehaul Management</t>
  </si>
  <si>
    <t>Manager - Sorting and First Mile Management</t>
  </si>
  <si>
    <t>Operations Agent - Hub Operations Processing</t>
  </si>
  <si>
    <t>Operations Agent - Sorting and First Mile Processing</t>
  </si>
  <si>
    <t>Operations Supervisor - Hub and Linehaul Management</t>
  </si>
  <si>
    <t>Senior Handler - Hub Operations Processing</t>
  </si>
  <si>
    <t>Sorter - Sorting and First Mile Processing</t>
  </si>
  <si>
    <t>Supervisor - Sorting and First Mile Management</t>
  </si>
  <si>
    <t>Planning and Engineering Department</t>
  </si>
  <si>
    <t>Industrial Engineer - Planning and Engineering Management</t>
  </si>
  <si>
    <t>Manager - Planning and Engineering Management</t>
  </si>
  <si>
    <t>Senior Industrial Engineer - Planning and Engineering Management</t>
  </si>
  <si>
    <t>Transportation Operations Management Department</t>
  </si>
  <si>
    <t>National Manager - Transportation Operations</t>
  </si>
  <si>
    <t>SMSA Support Service</t>
  </si>
  <si>
    <t>Support Services Division</t>
  </si>
  <si>
    <t xml:space="preserve">Corporate Department </t>
  </si>
  <si>
    <t>Manager Support Services - Corporate Management</t>
  </si>
  <si>
    <t>Security Officer - Corporate Management</t>
  </si>
  <si>
    <t>Supervisor - Corporate Management</t>
  </si>
  <si>
    <t xml:space="preserve">Customer Services Department </t>
  </si>
  <si>
    <t>Agent - Customer Services Management</t>
  </si>
  <si>
    <t>Call Back Agent - Customer Services Management</t>
  </si>
  <si>
    <t>Customer Care Agent - Customer Services Management</t>
  </si>
  <si>
    <t>E-Care Agent - Customer Services Management</t>
  </si>
  <si>
    <t>Key Accounts Agent - Customer Services Management</t>
  </si>
  <si>
    <t>RP Officer - Customer Services Management</t>
  </si>
  <si>
    <t>Trace Officer - Customer Services Management</t>
  </si>
  <si>
    <t xml:space="preserve">Human Resource and Administation Services Department </t>
  </si>
  <si>
    <t>Coordinator - Human Resource and Administration Management</t>
  </si>
  <si>
    <t>HR Officer - Human Resource and Administration Management</t>
  </si>
  <si>
    <t>Performance Management Specialist - HR and Admin Management</t>
  </si>
  <si>
    <t>Supervisor - Human Resource and Administration Management</t>
  </si>
  <si>
    <t>Talent Learning Coordinator - HR and Admin Management</t>
  </si>
  <si>
    <t>Training Specialist - HR and Admin Management</t>
  </si>
  <si>
    <t xml:space="preserve">Information Technology Services Department </t>
  </si>
  <si>
    <t>Business Systems Analyst - Information Technology Management</t>
  </si>
  <si>
    <t>Service Controller - Information Technology Management</t>
  </si>
  <si>
    <t>Techno - Functional Consultant - ERP - IT Management</t>
  </si>
  <si>
    <t xml:space="preserve">Marketing Services Department </t>
  </si>
  <si>
    <t>Brand Advisor - Marketing Management</t>
  </si>
  <si>
    <t>Creative Supervisor - Marketing Management</t>
  </si>
  <si>
    <t>Marketing Executive - Marketing Management</t>
  </si>
  <si>
    <t>Service Assurance Management</t>
  </si>
  <si>
    <t>Business Systems Analyst - Service Assurance Management</t>
  </si>
  <si>
    <t>Quality Assurance Specialist - Service Assurance Management</t>
  </si>
  <si>
    <t>Service Assurance Specialist - Service Assurance Management</t>
  </si>
  <si>
    <t>United Arab Emirates</t>
  </si>
  <si>
    <t>Industrial Engineer - Corporate Support</t>
  </si>
  <si>
    <t>Officer-Human Resources and Administration</t>
  </si>
  <si>
    <t>Supervisor - Human Resources and Administration</t>
  </si>
  <si>
    <t>Manager - Corporate Sales Management</t>
  </si>
  <si>
    <t>Senior Accounts Executive - Corporate Sales Accounts</t>
  </si>
  <si>
    <t>Manager - Customer Service Management</t>
  </si>
  <si>
    <t>Manager - Freight</t>
  </si>
  <si>
    <t>Senior Courier - Station General Pickup and Delivery</t>
  </si>
  <si>
    <t>Sorter - Station General Operations Processing</t>
  </si>
  <si>
    <t>Supervisor - Station General Management</t>
  </si>
  <si>
    <t>Specialist - Hub Operations Processing</t>
  </si>
  <si>
    <t>Qatar</t>
  </si>
  <si>
    <t>Oman</t>
  </si>
  <si>
    <t>Corporate Sales Accounts</t>
  </si>
  <si>
    <t>Jordan</t>
  </si>
  <si>
    <t>Egypt</t>
  </si>
  <si>
    <t>Branch Manager - Corporate</t>
  </si>
  <si>
    <t>Agent - Finance Management</t>
  </si>
  <si>
    <t>Manager - Human Resources and Administration</t>
  </si>
  <si>
    <t>Supervisor - Information Technology Management</t>
  </si>
  <si>
    <t>Handler - General Logistics Operations Processing</t>
  </si>
  <si>
    <t>Receptionist - Security Management</t>
  </si>
  <si>
    <t>Validation Agent - Customer Support</t>
  </si>
  <si>
    <t>Team Leader - Station General Management</t>
  </si>
  <si>
    <t>Clerk - Freight Operations Processing</t>
  </si>
  <si>
    <r>
      <t xml:space="preserve">Note:Kindly refer the </t>
    </r>
    <r>
      <rPr>
        <b/>
        <u/>
        <sz val="10"/>
        <rFont val="Arial"/>
        <family val="2"/>
      </rPr>
      <t>Job aid</t>
    </r>
    <r>
      <rPr>
        <b/>
        <sz val="10"/>
        <rFont val="Arial"/>
        <family val="2"/>
      </rPr>
      <t xml:space="preserve"> before you fill all the below sections</t>
    </r>
  </si>
  <si>
    <r>
      <t xml:space="preserve">Organizational Competency Review : </t>
    </r>
    <r>
      <rPr>
        <sz val="10"/>
        <rFont val="Arial"/>
        <family val="2"/>
      </rPr>
      <t>**Please refer Organizational Competency Dictionary</t>
    </r>
    <r>
      <rPr>
        <b/>
        <sz val="10"/>
        <rFont val="Arial"/>
        <family val="2"/>
      </rPr>
      <t xml:space="preserve">
(Please fill the below only if there is any poor/below expected understanding in Org: Competency knowledge identified during the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</si>
</sst>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color rgb="FFFF0000"/>
      <name val="Arial"/>
      <family val="2"/>
    </font>
    <font>
      <b/>
      <sz val="8"/>
      <color indexed="10"/>
      <name val="Arial"/>
      <family val="2"/>
    </font>
    <font>
      <b/>
      <sz val="10"/>
      <color rgb="FFFF000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i/>
      <sz val="10"/>
      <color rgb="FFFF0000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14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readingOrder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2" fontId="8" fillId="0" borderId="1" xfId="1" applyNumberFormat="1" applyFont="1" applyBorder="1" applyAlignment="1">
      <alignment horizontal="center" wrapText="1"/>
    </xf>
    <xf numFmtId="0" fontId="3" fillId="2" borderId="1" xfId="1" applyFont="1" applyFill="1" applyBorder="1" applyAlignment="1" applyProtection="1">
      <alignment horizontal="center"/>
      <protection locked="0"/>
    </xf>
    <xf numFmtId="0" fontId="9" fillId="0" borderId="0" xfId="1" applyFont="1"/>
    <xf numFmtId="0" fontId="9" fillId="0" borderId="0" xfId="1" applyFont="1" applyAlignment="1">
      <alignment horizontal="center"/>
    </xf>
    <xf numFmtId="0" fontId="3" fillId="0" borderId="0" xfId="1" applyFont="1"/>
    <xf numFmtId="0" fontId="9" fillId="2" borderId="1" xfId="1" applyFont="1" applyFill="1" applyBorder="1" applyAlignment="1">
      <alignment horizontal="center" vertical="center" wrapText="1" readingOrder="1"/>
    </xf>
    <xf numFmtId="0" fontId="9" fillId="3" borderId="1" xfId="1" applyFont="1" applyFill="1" applyBorder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 applyProtection="1">
      <alignment horizontal="center" vertical="center" wrapText="1"/>
      <protection locked="0"/>
    </xf>
    <xf numFmtId="15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2" fontId="12" fillId="0" borderId="1" xfId="1" applyNumberFormat="1" applyFont="1" applyBorder="1" applyAlignment="1">
      <alignment horizontal="center" vertical="center" readingOrder="1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horizontal="left" vertical="center" wrapText="1" indent="1"/>
    </xf>
    <xf numFmtId="0" fontId="3" fillId="0" borderId="1" xfId="1" applyFont="1" applyBorder="1" applyAlignment="1">
      <alignment vertical="center" wrapText="1"/>
    </xf>
    <xf numFmtId="0" fontId="9" fillId="4" borderId="2" xfId="1" applyFont="1" applyFill="1" applyBorder="1" applyAlignment="1">
      <alignment vertical="center" wrapText="1"/>
    </xf>
    <xf numFmtId="9" fontId="8" fillId="2" borderId="2" xfId="1" applyNumberFormat="1" applyFont="1" applyFill="1" applyBorder="1" applyAlignment="1">
      <alignment horizontal="center" vertical="center" wrapText="1" readingOrder="1"/>
    </xf>
    <xf numFmtId="0" fontId="8" fillId="0" borderId="1" xfId="1" quotePrefix="1" applyFont="1" applyBorder="1" applyAlignment="1" applyProtection="1">
      <alignment vertical="center" wrapText="1"/>
      <protection locked="0"/>
    </xf>
    <xf numFmtId="0" fontId="8" fillId="3" borderId="11" xfId="1" applyFont="1" applyFill="1" applyBorder="1" applyAlignment="1">
      <alignment vertical="center" wrapText="1" readingOrder="1"/>
    </xf>
    <xf numFmtId="2" fontId="4" fillId="3" borderId="11" xfId="1" applyNumberFormat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left" vertical="center" wrapText="1" readingOrder="1"/>
    </xf>
    <xf numFmtId="0" fontId="8" fillId="2" borderId="3" xfId="1" applyFont="1" applyFill="1" applyBorder="1" applyAlignment="1">
      <alignment horizontal="left" vertical="center" wrapText="1" readingOrder="1"/>
    </xf>
    <xf numFmtId="0" fontId="8" fillId="2" borderId="2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wrapText="1"/>
    </xf>
    <xf numFmtId="0" fontId="0" fillId="0" borderId="0" xfId="0" applyProtection="1">
      <protection hidden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2" fontId="21" fillId="5" borderId="1" xfId="1" applyNumberFormat="1" applyFont="1" applyFill="1" applyBorder="1" applyAlignment="1">
      <alignment horizontal="center" vertical="center" readingOrder="1"/>
    </xf>
    <xf numFmtId="0" fontId="18" fillId="0" borderId="17" xfId="2" applyFont="1" applyBorder="1" applyAlignment="1" applyProtection="1">
      <alignment horizontal="center"/>
      <protection hidden="1"/>
    </xf>
    <xf numFmtId="0" fontId="13" fillId="0" borderId="1" xfId="1" applyFont="1" applyBorder="1" applyAlignment="1">
      <alignment horizontal="right" vertical="center"/>
    </xf>
    <xf numFmtId="0" fontId="16" fillId="0" borderId="1" xfId="1" applyFont="1" applyBorder="1" applyAlignment="1">
      <alignment vertical="center" wrapText="1"/>
    </xf>
    <xf numFmtId="0" fontId="0" fillId="0" borderId="7" xfId="0" applyBorder="1"/>
    <xf numFmtId="0" fontId="0" fillId="0" borderId="6" xfId="0" applyBorder="1"/>
    <xf numFmtId="0" fontId="2" fillId="0" borderId="6" xfId="1" applyFont="1" applyBorder="1"/>
    <xf numFmtId="0" fontId="2" fillId="0" borderId="5" xfId="1" applyFont="1" applyBorder="1"/>
    <xf numFmtId="0" fontId="0" fillId="0" borderId="18" xfId="0" applyBorder="1"/>
    <xf numFmtId="0" fontId="24" fillId="0" borderId="0" xfId="1" applyFont="1"/>
    <xf numFmtId="0" fontId="2" fillId="0" borderId="19" xfId="1" applyFont="1" applyBorder="1"/>
    <xf numFmtId="0" fontId="23" fillId="8" borderId="0" xfId="1" applyFont="1" applyFill="1"/>
    <xf numFmtId="0" fontId="0" fillId="0" borderId="4" xfId="0" applyBorder="1"/>
    <xf numFmtId="0" fontId="0" fillId="0" borderId="3" xfId="0" applyBorder="1"/>
    <xf numFmtId="0" fontId="2" fillId="0" borderId="3" xfId="1" applyFont="1" applyBorder="1"/>
    <xf numFmtId="0" fontId="2" fillId="0" borderId="2" xfId="1" applyFont="1" applyBorder="1"/>
    <xf numFmtId="0" fontId="0" fillId="0" borderId="0" xfId="0" applyAlignment="1">
      <alignment horizontal="center" vertical="center"/>
    </xf>
    <xf numFmtId="0" fontId="25" fillId="8" borderId="1" xfId="1" applyFont="1" applyFill="1" applyBorder="1" applyAlignment="1">
      <alignment horizontal="center"/>
    </xf>
    <xf numFmtId="0" fontId="26" fillId="0" borderId="0" xfId="1" applyFont="1"/>
    <xf numFmtId="0" fontId="0" fillId="7" borderId="18" xfId="0" applyFill="1" applyBorder="1" applyAlignment="1" applyProtection="1">
      <alignment horizont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wrapText="1"/>
    </xf>
    <xf numFmtId="0" fontId="7" fillId="2" borderId="9" xfId="1" applyFont="1" applyFill="1" applyBorder="1" applyAlignment="1">
      <alignment horizontal="center" wrapText="1"/>
    </xf>
    <xf numFmtId="0" fontId="22" fillId="2" borderId="9" xfId="1" applyFont="1" applyFill="1" applyBorder="1" applyAlignment="1">
      <alignment horizontal="center" vertical="center" wrapText="1"/>
    </xf>
    <xf numFmtId="0" fontId="22" fillId="2" borderId="8" xfId="1" applyFont="1" applyFill="1" applyBorder="1" applyAlignment="1">
      <alignment horizontal="center" vertical="center" wrapText="1"/>
    </xf>
    <xf numFmtId="0" fontId="3" fillId="0" borderId="10" xfId="1" quotePrefix="1" applyFont="1" applyBorder="1" applyAlignment="1" applyProtection="1">
      <alignment horizontal="left" vertical="center" wrapText="1"/>
      <protection locked="0"/>
    </xf>
    <xf numFmtId="0" fontId="3" fillId="0" borderId="9" xfId="1" quotePrefix="1" applyFont="1" applyBorder="1" applyAlignment="1" applyProtection="1">
      <alignment horizontal="left" vertical="center" wrapText="1"/>
      <protection locked="0"/>
    </xf>
    <xf numFmtId="0" fontId="3" fillId="0" borderId="7" xfId="1" applyFont="1" applyBorder="1" applyAlignment="1" applyProtection="1">
      <alignment horizontal="left" vertical="center" wrapText="1"/>
      <protection locked="0"/>
    </xf>
    <xf numFmtId="0" fontId="3" fillId="0" borderId="6" xfId="1" applyFont="1" applyBorder="1" applyAlignment="1" applyProtection="1">
      <alignment horizontal="left" vertical="center" wrapText="1"/>
      <protection locked="0"/>
    </xf>
    <xf numFmtId="0" fontId="3" fillId="0" borderId="5" xfId="1" applyFont="1" applyBorder="1" applyAlignment="1" applyProtection="1">
      <alignment horizontal="left" vertical="center" wrapText="1"/>
      <protection locked="0"/>
    </xf>
    <xf numFmtId="0" fontId="3" fillId="0" borderId="8" xfId="1" quotePrefix="1" applyFont="1" applyBorder="1" applyAlignment="1" applyProtection="1">
      <alignment horizontal="left" vertical="center" wrapText="1"/>
      <protection locked="0"/>
    </xf>
    <xf numFmtId="0" fontId="3" fillId="0" borderId="10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9" fontId="8" fillId="2" borderId="10" xfId="1" applyNumberFormat="1" applyFont="1" applyFill="1" applyBorder="1" applyAlignment="1">
      <alignment horizontal="left" vertical="top" wrapText="1" readingOrder="1"/>
    </xf>
    <xf numFmtId="9" fontId="8" fillId="2" borderId="9" xfId="1" applyNumberFormat="1" applyFont="1" applyFill="1" applyBorder="1" applyAlignment="1">
      <alignment horizontal="left" vertical="top" wrapText="1" readingOrder="1"/>
    </xf>
    <xf numFmtId="9" fontId="8" fillId="2" borderId="8" xfId="1" applyNumberFormat="1" applyFont="1" applyFill="1" applyBorder="1" applyAlignment="1">
      <alignment horizontal="left" vertical="top" wrapText="1" readingOrder="1"/>
    </xf>
    <xf numFmtId="9" fontId="8" fillId="2" borderId="10" xfId="1" applyNumberFormat="1" applyFont="1" applyFill="1" applyBorder="1" applyAlignment="1">
      <alignment horizontal="center" vertical="center" wrapText="1" readingOrder="1"/>
    </xf>
    <xf numFmtId="0" fontId="3" fillId="2" borderId="9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9" fontId="8" fillId="2" borderId="9" xfId="1" applyNumberFormat="1" applyFont="1" applyFill="1" applyBorder="1" applyAlignment="1">
      <alignment horizontal="center" vertical="center" wrapText="1" readingOrder="1"/>
    </xf>
    <xf numFmtId="9" fontId="8" fillId="2" borderId="8" xfId="1" applyNumberFormat="1" applyFont="1" applyFill="1" applyBorder="1" applyAlignment="1">
      <alignment horizontal="center" vertical="center" wrapText="1" readingOrder="1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3" fillId="0" borderId="1" xfId="1" quotePrefix="1" applyFont="1" applyBorder="1" applyAlignment="1" applyProtection="1">
      <alignment horizontal="left" vertical="center" wrapText="1"/>
      <protection locked="0"/>
    </xf>
    <xf numFmtId="15" fontId="3" fillId="0" borderId="10" xfId="1" applyNumberFormat="1" applyFont="1" applyBorder="1" applyAlignment="1" applyProtection="1">
      <alignment horizontal="center" vertical="center" wrapText="1"/>
      <protection locked="0"/>
    </xf>
    <xf numFmtId="15" fontId="3" fillId="0" borderId="9" xfId="1" applyNumberFormat="1" applyFont="1" applyBorder="1" applyAlignment="1" applyProtection="1">
      <alignment horizontal="center" vertical="center" wrapText="1"/>
      <protection locked="0"/>
    </xf>
    <xf numFmtId="15" fontId="3" fillId="0" borderId="8" xfId="1" applyNumberFormat="1" applyFont="1" applyBorder="1" applyAlignment="1" applyProtection="1">
      <alignment horizontal="center" vertical="center" wrapText="1"/>
      <protection locked="0"/>
    </xf>
    <xf numFmtId="0" fontId="8" fillId="0" borderId="1" xfId="1" quotePrefix="1" applyFont="1" applyBorder="1" applyAlignment="1" applyProtection="1">
      <alignment horizontal="center" vertical="center" wrapText="1"/>
      <protection locked="0"/>
    </xf>
    <xf numFmtId="0" fontId="8" fillId="0" borderId="10" xfId="1" quotePrefix="1" applyFont="1" applyBorder="1" applyAlignment="1" applyProtection="1">
      <alignment horizontal="center" vertical="center" wrapText="1"/>
      <protection locked="0"/>
    </xf>
    <xf numFmtId="0" fontId="8" fillId="0" borderId="9" xfId="1" quotePrefix="1" applyFont="1" applyBorder="1" applyAlignment="1" applyProtection="1">
      <alignment horizontal="center" vertical="center" wrapText="1"/>
      <protection locked="0"/>
    </xf>
    <xf numFmtId="0" fontId="8" fillId="0" borderId="8" xfId="1" quotePrefix="1" applyFont="1" applyBorder="1" applyAlignment="1" applyProtection="1">
      <alignment horizontal="center" vertical="center" wrapText="1"/>
      <protection locked="0"/>
    </xf>
    <xf numFmtId="9" fontId="8" fillId="2" borderId="10" xfId="1" applyNumberFormat="1" applyFont="1" applyFill="1" applyBorder="1" applyAlignment="1">
      <alignment horizontal="left" vertical="center" wrapText="1" readingOrder="1"/>
    </xf>
    <xf numFmtId="9" fontId="8" fillId="2" borderId="9" xfId="1" applyNumberFormat="1" applyFont="1" applyFill="1" applyBorder="1" applyAlignment="1">
      <alignment horizontal="left" vertical="center" wrapText="1" readingOrder="1"/>
    </xf>
    <xf numFmtId="9" fontId="8" fillId="2" borderId="8" xfId="1" applyNumberFormat="1" applyFont="1" applyFill="1" applyBorder="1" applyAlignment="1">
      <alignment horizontal="left" vertical="center" wrapText="1" readingOrder="1"/>
    </xf>
    <xf numFmtId="0" fontId="3" fillId="0" borderId="10" xfId="1" quotePrefix="1" applyFont="1" applyBorder="1" applyAlignment="1" applyProtection="1">
      <alignment horizontal="center" vertical="center" wrapText="1"/>
      <protection locked="0"/>
    </xf>
    <xf numFmtId="0" fontId="3" fillId="0" borderId="9" xfId="1" quotePrefix="1" applyFont="1" applyBorder="1" applyAlignment="1" applyProtection="1">
      <alignment horizontal="center" vertical="center" wrapText="1"/>
      <protection locked="0"/>
    </xf>
    <xf numFmtId="0" fontId="3" fillId="0" borderId="8" xfId="1" quotePrefix="1" applyFont="1" applyBorder="1" applyAlignment="1" applyProtection="1">
      <alignment horizontal="center" vertical="center" wrapText="1"/>
      <protection locked="0"/>
    </xf>
    <xf numFmtId="0" fontId="8" fillId="2" borderId="10" xfId="1" quotePrefix="1" applyFont="1" applyFill="1" applyBorder="1" applyAlignment="1" applyProtection="1">
      <alignment horizontal="center" vertical="center" wrapText="1"/>
      <protection locked="0"/>
    </xf>
    <xf numFmtId="0" fontId="8" fillId="2" borderId="8" xfId="1" quotePrefix="1" applyFont="1" applyFill="1" applyBorder="1" applyAlignment="1" applyProtection="1">
      <alignment horizontal="center" vertical="center" wrapText="1"/>
      <protection locked="0"/>
    </xf>
    <xf numFmtId="9" fontId="8" fillId="2" borderId="7" xfId="1" applyNumberFormat="1" applyFont="1" applyFill="1" applyBorder="1" applyAlignment="1">
      <alignment horizontal="left" vertical="center" wrapText="1" readingOrder="1"/>
    </xf>
    <xf numFmtId="9" fontId="8" fillId="2" borderId="6" xfId="1" applyNumberFormat="1" applyFont="1" applyFill="1" applyBorder="1" applyAlignment="1">
      <alignment horizontal="left" vertical="center" wrapText="1" readingOrder="1"/>
    </xf>
    <xf numFmtId="9" fontId="8" fillId="2" borderId="5" xfId="1" applyNumberFormat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/>
    </xf>
    <xf numFmtId="0" fontId="6" fillId="0" borderId="10" xfId="1" applyFont="1" applyBorder="1" applyAlignment="1" applyProtection="1">
      <alignment horizontal="left" vertical="center" wrapText="1"/>
      <protection locked="0"/>
    </xf>
    <xf numFmtId="0" fontId="6" fillId="0" borderId="8" xfId="1" applyFont="1" applyBorder="1" applyAlignment="1" applyProtection="1">
      <alignment horizontal="left" vertical="center" wrapText="1"/>
      <protection locked="0"/>
    </xf>
    <xf numFmtId="9" fontId="8" fillId="2" borderId="1" xfId="1" applyNumberFormat="1" applyFont="1" applyFill="1" applyBorder="1" applyAlignment="1">
      <alignment horizontal="left" vertical="center" wrapText="1" indent="1" readingOrder="1"/>
    </xf>
    <xf numFmtId="0" fontId="2" fillId="2" borderId="1" xfId="1" applyFont="1" applyFill="1" applyBorder="1" applyAlignment="1">
      <alignment horizontal="left" vertical="center" wrapText="1" indent="1"/>
    </xf>
    <xf numFmtId="9" fontId="8" fillId="2" borderId="1" xfId="1" applyNumberFormat="1" applyFont="1" applyFill="1" applyBorder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  <xf numFmtId="0" fontId="9" fillId="2" borderId="5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left" vertical="center" wrapText="1" readingOrder="1"/>
    </xf>
    <xf numFmtId="0" fontId="8" fillId="2" borderId="9" xfId="1" applyFont="1" applyFill="1" applyBorder="1" applyAlignment="1">
      <alignment horizontal="left" vertical="center" wrapText="1" readingOrder="1"/>
    </xf>
    <xf numFmtId="0" fontId="8" fillId="2" borderId="8" xfId="1" applyFont="1" applyFill="1" applyBorder="1" applyAlignment="1">
      <alignment horizontal="left" vertical="center" wrapText="1" readingOrder="1"/>
    </xf>
    <xf numFmtId="0" fontId="9" fillId="4" borderId="1" xfId="1" applyFont="1" applyFill="1" applyBorder="1" applyAlignment="1" applyProtection="1">
      <alignment horizontal="center" vertical="center" wrapText="1"/>
      <protection locked="0"/>
    </xf>
    <xf numFmtId="0" fontId="9" fillId="2" borderId="7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 wrapText="1"/>
    </xf>
    <xf numFmtId="0" fontId="3" fillId="0" borderId="1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9" fillId="4" borderId="11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9" fillId="4" borderId="1" xfId="1" applyFont="1" applyFill="1" applyBorder="1" applyAlignment="1">
      <alignment horizontal="center" wrapText="1"/>
    </xf>
    <xf numFmtId="9" fontId="8" fillId="2" borderId="7" xfId="1" applyNumberFormat="1" applyFont="1" applyFill="1" applyBorder="1" applyAlignment="1">
      <alignment horizontal="center" vertical="center" wrapText="1" readingOrder="1"/>
    </xf>
    <xf numFmtId="9" fontId="8" fillId="2" borderId="6" xfId="1" applyNumberFormat="1" applyFont="1" applyFill="1" applyBorder="1" applyAlignment="1">
      <alignment horizontal="center" vertical="center" wrapText="1" readingOrder="1"/>
    </xf>
    <xf numFmtId="9" fontId="8" fillId="2" borderId="5" xfId="1" applyNumberFormat="1" applyFont="1" applyFill="1" applyBorder="1" applyAlignment="1">
      <alignment horizontal="center" vertical="center" wrapText="1" readingOrder="1"/>
    </xf>
    <xf numFmtId="0" fontId="8" fillId="3" borderId="11" xfId="1" applyFont="1" applyFill="1" applyBorder="1" applyAlignment="1">
      <alignment horizontal="center" vertical="center" wrapText="1" readingOrder="1"/>
    </xf>
    <xf numFmtId="0" fontId="8" fillId="6" borderId="14" xfId="1" applyFont="1" applyFill="1" applyBorder="1" applyAlignment="1">
      <alignment horizontal="center" vertical="center" wrapText="1" readingOrder="1"/>
    </xf>
    <xf numFmtId="0" fontId="8" fillId="6" borderId="15" xfId="1" applyFont="1" applyFill="1" applyBorder="1" applyAlignment="1">
      <alignment horizontal="center" vertical="center" wrapText="1" readingOrder="1"/>
    </xf>
    <xf numFmtId="0" fontId="8" fillId="6" borderId="16" xfId="1" applyFont="1" applyFill="1" applyBorder="1" applyAlignment="1">
      <alignment horizontal="center" vertical="center" wrapText="1" readingOrder="1"/>
    </xf>
    <xf numFmtId="9" fontId="8" fillId="2" borderId="4" xfId="1" applyNumberFormat="1" applyFont="1" applyFill="1" applyBorder="1" applyAlignment="1">
      <alignment horizontal="left" vertical="center" wrapText="1" readingOrder="1"/>
    </xf>
    <xf numFmtId="9" fontId="8" fillId="2" borderId="3" xfId="1" applyNumberFormat="1" applyFont="1" applyFill="1" applyBorder="1" applyAlignment="1">
      <alignment horizontal="left" vertical="center" wrapText="1" readingOrder="1"/>
    </xf>
    <xf numFmtId="9" fontId="8" fillId="2" borderId="2" xfId="1" applyNumberFormat="1" applyFont="1" applyFill="1" applyBorder="1" applyAlignment="1">
      <alignment horizontal="left" vertical="center" wrapText="1" readingOrder="1"/>
    </xf>
    <xf numFmtId="0" fontId="3" fillId="0" borderId="10" xfId="1" applyFont="1" applyBorder="1" applyAlignment="1" applyProtection="1">
      <alignment horizontal="left" vertical="center"/>
      <protection locked="0"/>
    </xf>
    <xf numFmtId="0" fontId="3" fillId="0" borderId="9" xfId="1" applyFont="1" applyBorder="1" applyAlignment="1" applyProtection="1">
      <alignment horizontal="left" vertical="center"/>
      <protection locked="0"/>
    </xf>
    <xf numFmtId="0" fontId="3" fillId="0" borderId="8" xfId="1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center" vertical="center"/>
      <protection hidden="1"/>
    </xf>
    <xf numFmtId="0" fontId="14" fillId="0" borderId="9" xfId="0" applyFont="1" applyBorder="1" applyAlignment="1" applyProtection="1">
      <alignment horizontal="center" vertical="center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00000000-0005-0000-0000-000001000000}"/>
    <cellStyle name="Normal_Sheet2" xfId="2" xr:uid="{6CE9FF75-6B10-42F5-B041-1B23A2FE4BA2}"/>
  </cellStyles>
  <dxfs count="25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5959"/>
        </patternFill>
      </fill>
    </dxf>
    <dxf>
      <fill>
        <patternFill>
          <bgColor rgb="FFFF5757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5959"/>
        </patternFill>
      </fill>
    </dxf>
    <dxf>
      <fill>
        <patternFill>
          <bgColor rgb="FFFF5757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959"/>
        </patternFill>
      </fill>
    </dxf>
    <dxf>
      <fill>
        <patternFill>
          <bgColor rgb="FFFF5959"/>
        </patternFill>
      </fill>
    </dxf>
    <dxf>
      <font>
        <color rgb="FF9C0006"/>
      </font>
      <fill>
        <patternFill>
          <bgColor rgb="FFFFC7CE"/>
        </patternFill>
      </fill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</dxfs>
  <tableStyles count="0" defaultTableStyle="TableStyleMedium9" defaultPivotStyle="PivotStyleLight16"/>
  <colors>
    <mruColors>
      <color rgb="FFFF5757"/>
      <color rgb="FFFFD5D5"/>
      <color rgb="FFFF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53340</xdr:rowOff>
    </xdr:from>
    <xdr:to>
      <xdr:col>1</xdr:col>
      <xdr:colOff>1161627</xdr:colOff>
      <xdr:row>0</xdr:row>
      <xdr:rowOff>381136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C6BEE1-846B-4F82-B797-3CB77FA3A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" y="53340"/>
          <a:ext cx="1382607" cy="3277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218B19-AFCD-4688-9971-FF47DA2B9CDE}" name="tbl_Technical" displayName="tbl_Technical" ref="E3:E48" totalsRowShown="0" headerRowDxfId="24" dataDxfId="22" headerRowBorderDxfId="23" tableBorderDxfId="21" headerRowCellStyle="Normal_Sheet2">
  <autoFilter ref="E3:E48" xr:uid="{2FD651AE-5C09-4697-ADF6-65A813F5CECC}"/>
  <tableColumns count="1">
    <tableColumn id="1" xr3:uid="{3ED533C6-8CC2-47A6-9E91-7ED8FFF5F3C3}" name="Technical Competencies" dataDxfId="20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87CB13-A6D9-4169-84B8-0B0229CE126C}" name="tbl_Behavioral" displayName="tbl_Behavioral" ref="C3:C22" totalsRowShown="0" headerRowDxfId="19" dataDxfId="17" headerRowBorderDxfId="18" tableBorderDxfId="16" headerRowCellStyle="Normal_Sheet2">
  <autoFilter ref="C3:C22" xr:uid="{3643A564-27FE-4FB8-A8D6-50A082F594AE}"/>
  <tableColumns count="1">
    <tableColumn id="1" xr3:uid="{37F4581E-0C37-4418-9D18-476627D8DE20}" name="Professional / Behavioral Competencies" dataDxfId="15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33"/>
  <sheetViews>
    <sheetView showGridLines="0" tabSelected="1" zoomScaleNormal="100" zoomScaleSheetLayoutView="100" zoomScalePageLayoutView="25" workbookViewId="0">
      <selection activeCell="F3" sqref="F3:I3"/>
    </sheetView>
  </sheetViews>
  <sheetFormatPr defaultColWidth="0" defaultRowHeight="15.6" zeroHeight="1" x14ac:dyDescent="0.3"/>
  <cols>
    <col min="1" max="1" width="4" style="3" customWidth="1"/>
    <col min="2" max="2" width="23" style="1" bestFit="1" customWidth="1"/>
    <col min="3" max="3" width="22.5546875" style="4" customWidth="1"/>
    <col min="4" max="4" width="17.33203125" style="1" customWidth="1"/>
    <col min="5" max="5" width="15.33203125" style="3" customWidth="1"/>
    <col min="6" max="6" width="16" style="3" customWidth="1"/>
    <col min="7" max="7" width="12.6640625" style="3" customWidth="1"/>
    <col min="8" max="8" width="7.5546875" style="2" customWidth="1"/>
    <col min="9" max="9" width="20.109375" style="2" customWidth="1"/>
    <col min="10" max="10" width="1.33203125" customWidth="1"/>
    <col min="11" max="13" width="9" hidden="1" customWidth="1"/>
    <col min="14" max="14" width="32.5546875" hidden="1" customWidth="1"/>
    <col min="15" max="15" width="38.88671875" hidden="1" customWidth="1"/>
    <col min="16" max="16" width="53.88671875" hidden="1" customWidth="1"/>
    <col min="17" max="17" width="62.109375" hidden="1" customWidth="1"/>
    <col min="18" max="26" width="9" hidden="1" customWidth="1"/>
    <col min="27" max="16384" width="9" style="1" hidden="1"/>
  </cols>
  <sheetData>
    <row r="1" spans="1:26" ht="36" customHeight="1" x14ac:dyDescent="0.3">
      <c r="A1" s="58"/>
      <c r="B1" s="59"/>
      <c r="C1" s="57" t="s">
        <v>151</v>
      </c>
      <c r="D1" s="57"/>
      <c r="E1" s="57"/>
      <c r="F1" s="57"/>
      <c r="G1" s="60" t="str">
        <f>IF(AND($AB$81:$AE$102),"","***In-Valid Form")</f>
        <v/>
      </c>
      <c r="H1" s="60"/>
      <c r="I1" s="61"/>
    </row>
    <row r="2" spans="1:26" s="9" customFormat="1" ht="16.5" customHeight="1" x14ac:dyDescent="0.3">
      <c r="A2" s="111" t="s">
        <v>107</v>
      </c>
      <c r="B2" s="111"/>
      <c r="C2" s="112" t="s">
        <v>152</v>
      </c>
      <c r="D2" s="112"/>
      <c r="E2" s="39" t="s">
        <v>14</v>
      </c>
      <c r="F2" s="68" t="s">
        <v>153</v>
      </c>
      <c r="G2" s="69"/>
      <c r="H2" s="69"/>
      <c r="I2" s="70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9" customFormat="1" ht="16.5" customHeight="1" x14ac:dyDescent="0.3">
      <c r="A3" s="111" t="s">
        <v>248</v>
      </c>
      <c r="B3" s="111"/>
      <c r="C3" s="112"/>
      <c r="D3" s="112"/>
      <c r="E3" s="39" t="s">
        <v>218</v>
      </c>
      <c r="F3" s="68"/>
      <c r="G3" s="69"/>
      <c r="H3" s="69"/>
      <c r="I3" s="70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9" customFormat="1" ht="16.5" customHeight="1" x14ac:dyDescent="0.3">
      <c r="A4" s="111" t="s">
        <v>12</v>
      </c>
      <c r="B4" s="111"/>
      <c r="C4" s="121"/>
      <c r="D4" s="121"/>
      <c r="E4" s="39" t="s">
        <v>13</v>
      </c>
      <c r="F4" s="68"/>
      <c r="G4" s="69"/>
      <c r="H4" s="69"/>
      <c r="I4" s="70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9" customFormat="1" ht="16.5" customHeight="1" x14ac:dyDescent="0.3">
      <c r="A5" s="111" t="s">
        <v>11</v>
      </c>
      <c r="B5" s="111"/>
      <c r="C5" s="112"/>
      <c r="D5" s="112"/>
      <c r="E5" s="32" t="s">
        <v>16</v>
      </c>
      <c r="F5" s="38" t="s">
        <v>15</v>
      </c>
      <c r="G5" s="15"/>
      <c r="H5" s="38" t="s">
        <v>10</v>
      </c>
      <c r="I5" s="1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x14ac:dyDescent="0.3">
      <c r="A6" s="114" t="s">
        <v>17</v>
      </c>
      <c r="B6" s="115"/>
      <c r="C6" s="115"/>
      <c r="D6" s="115"/>
      <c r="E6" s="115"/>
      <c r="F6" s="115"/>
      <c r="G6" s="115"/>
      <c r="H6" s="115"/>
      <c r="I6" s="116"/>
    </row>
    <row r="7" spans="1:26" x14ac:dyDescent="0.3">
      <c r="A7" s="113" t="s">
        <v>18</v>
      </c>
      <c r="B7" s="105" t="s">
        <v>105</v>
      </c>
      <c r="C7" s="105"/>
      <c r="D7" s="105" t="s">
        <v>8</v>
      </c>
      <c r="E7" s="106" t="s">
        <v>7</v>
      </c>
      <c r="F7" s="106" t="s">
        <v>113</v>
      </c>
      <c r="G7" s="106"/>
      <c r="H7" s="106"/>
      <c r="I7" s="109" t="s">
        <v>6</v>
      </c>
    </row>
    <row r="8" spans="1:26" s="7" customFormat="1" ht="30" customHeight="1" x14ac:dyDescent="0.3">
      <c r="A8" s="113"/>
      <c r="B8" s="105"/>
      <c r="C8" s="105"/>
      <c r="D8" s="105"/>
      <c r="E8" s="106"/>
      <c r="F8" s="106"/>
      <c r="G8" s="106"/>
      <c r="H8" s="106"/>
      <c r="I8" s="110"/>
      <c r="L8" s="34" t="s">
        <v>102</v>
      </c>
      <c r="M8"/>
      <c r="N8" s="52" t="s">
        <v>103</v>
      </c>
      <c r="O8"/>
      <c r="P8"/>
      <c r="Q8"/>
      <c r="R8"/>
      <c r="S8"/>
      <c r="T8"/>
      <c r="U8"/>
      <c r="V8"/>
      <c r="W8"/>
      <c r="X8"/>
      <c r="Y8"/>
      <c r="Z8"/>
    </row>
    <row r="9" spans="1:26" ht="15.6" customHeight="1" x14ac:dyDescent="0.3">
      <c r="A9" s="13">
        <v>1</v>
      </c>
      <c r="B9" s="107"/>
      <c r="C9" s="108"/>
      <c r="D9" s="14"/>
      <c r="E9" s="6"/>
      <c r="F9" s="117"/>
      <c r="G9" s="117"/>
      <c r="H9" s="117"/>
      <c r="I9" s="126" t="s">
        <v>9</v>
      </c>
      <c r="L9" t="b">
        <f>NOT(AND($E9&lt;&gt;"",$E9&lt;3,$F9=""))</f>
        <v>1</v>
      </c>
      <c r="N9">
        <f>IF(E9=1,59,IF(E9=2,89,IF(E9=3,100,IF(E9=4,111,IF(E9=5,120,0)))))</f>
        <v>0</v>
      </c>
    </row>
    <row r="10" spans="1:26" x14ac:dyDescent="0.3">
      <c r="A10" s="13">
        <v>2</v>
      </c>
      <c r="B10" s="79"/>
      <c r="C10" s="79"/>
      <c r="D10" s="14"/>
      <c r="E10" s="6"/>
      <c r="F10" s="117"/>
      <c r="G10" s="117"/>
      <c r="H10" s="117"/>
      <c r="I10" s="120"/>
      <c r="L10" t="b">
        <f t="shared" ref="L10:L16" si="0">NOT(AND($E10&lt;&gt;"",$E10&lt;3,$F10=""))</f>
        <v>1</v>
      </c>
      <c r="N10">
        <f t="shared" ref="N10:N16" si="1">IF(E10=1,59,IF(E10=2,89,IF(E10=3,100,IF(E10=4,111,IF(E10=5,120,0)))))</f>
        <v>0</v>
      </c>
    </row>
    <row r="11" spans="1:26" s="8" customFormat="1" ht="14.4" x14ac:dyDescent="0.3">
      <c r="A11" s="13">
        <v>3</v>
      </c>
      <c r="B11" s="107"/>
      <c r="C11" s="108"/>
      <c r="D11" s="14"/>
      <c r="E11" s="6"/>
      <c r="F11" s="117"/>
      <c r="G11" s="117"/>
      <c r="H11" s="117"/>
      <c r="I11" s="120"/>
      <c r="L11" t="b">
        <f t="shared" si="0"/>
        <v>1</v>
      </c>
      <c r="M11"/>
      <c r="N11">
        <f t="shared" si="1"/>
        <v>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 s="8" customFormat="1" ht="14.4" x14ac:dyDescent="0.3">
      <c r="A12" s="13">
        <v>4</v>
      </c>
      <c r="B12" s="79"/>
      <c r="C12" s="79"/>
      <c r="D12" s="14"/>
      <c r="E12" s="6"/>
      <c r="F12" s="117"/>
      <c r="G12" s="117"/>
      <c r="H12" s="117"/>
      <c r="I12" s="120"/>
      <c r="L12" t="b">
        <f t="shared" si="0"/>
        <v>1</v>
      </c>
      <c r="M12"/>
      <c r="N12">
        <f t="shared" si="1"/>
        <v>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 x14ac:dyDescent="0.3">
      <c r="A13" s="13">
        <v>5</v>
      </c>
      <c r="B13" s="79"/>
      <c r="C13" s="79"/>
      <c r="D13" s="14"/>
      <c r="E13" s="6"/>
      <c r="F13" s="117"/>
      <c r="G13" s="117"/>
      <c r="H13" s="117"/>
      <c r="I13" s="120"/>
      <c r="L13" t="b">
        <f t="shared" si="0"/>
        <v>1</v>
      </c>
      <c r="N13">
        <f t="shared" si="1"/>
        <v>0</v>
      </c>
    </row>
    <row r="14" spans="1:26" x14ac:dyDescent="0.3">
      <c r="A14" s="13">
        <v>6</v>
      </c>
      <c r="B14" s="79"/>
      <c r="C14" s="79"/>
      <c r="D14" s="14"/>
      <c r="E14" s="6"/>
      <c r="F14" s="117"/>
      <c r="G14" s="117"/>
      <c r="H14" s="117"/>
      <c r="I14" s="120"/>
      <c r="L14" t="b">
        <f t="shared" si="0"/>
        <v>1</v>
      </c>
      <c r="N14">
        <f t="shared" si="1"/>
        <v>0</v>
      </c>
    </row>
    <row r="15" spans="1:26" x14ac:dyDescent="0.3">
      <c r="A15" s="13">
        <v>7</v>
      </c>
      <c r="B15" s="79"/>
      <c r="C15" s="79"/>
      <c r="D15" s="14"/>
      <c r="E15" s="6"/>
      <c r="F15" s="117"/>
      <c r="G15" s="117"/>
      <c r="H15" s="117"/>
      <c r="I15" s="120"/>
      <c r="L15" t="b">
        <f t="shared" si="0"/>
        <v>1</v>
      </c>
      <c r="N15">
        <f t="shared" si="1"/>
        <v>0</v>
      </c>
    </row>
    <row r="16" spans="1:26" x14ac:dyDescent="0.3">
      <c r="A16" s="13">
        <v>8</v>
      </c>
      <c r="B16" s="79"/>
      <c r="C16" s="79"/>
      <c r="D16" s="14"/>
      <c r="E16" s="6"/>
      <c r="F16" s="117"/>
      <c r="G16" s="117"/>
      <c r="H16" s="117"/>
      <c r="I16" s="127"/>
      <c r="L16" t="b">
        <f t="shared" si="0"/>
        <v>1</v>
      </c>
      <c r="N16">
        <f t="shared" si="1"/>
        <v>0</v>
      </c>
    </row>
    <row r="17" spans="1:26" x14ac:dyDescent="0.3">
      <c r="A17" s="122" t="s">
        <v>49</v>
      </c>
      <c r="B17" s="122"/>
      <c r="C17" s="122"/>
      <c r="D17" s="122"/>
      <c r="E17" s="122"/>
      <c r="F17" s="122"/>
      <c r="G17" s="122"/>
      <c r="H17" s="20">
        <f>N17</f>
        <v>0</v>
      </c>
      <c r="I17" s="36" t="str">
        <f>IF(L17&gt;0,"**Should be filled Failure","")</f>
        <v/>
      </c>
      <c r="K17" s="35" t="s">
        <v>104</v>
      </c>
      <c r="L17">
        <f>COUNTIF(L9:L16,FALSE)</f>
        <v>0</v>
      </c>
      <c r="N17">
        <f>IF(L17&gt;0,"Error",IFERROR(SUM(N9:N16)/COUNT(E9:E16),0))</f>
        <v>0</v>
      </c>
      <c r="O17">
        <f>IF(N17&gt;100,100,N17)</f>
        <v>0</v>
      </c>
    </row>
    <row r="18" spans="1:26" ht="1.8" customHeight="1" x14ac:dyDescent="0.3">
      <c r="A18" s="123"/>
      <c r="B18" s="124"/>
      <c r="C18" s="124"/>
      <c r="D18" s="124"/>
      <c r="E18" s="124"/>
      <c r="F18" s="124"/>
      <c r="G18" s="124"/>
      <c r="H18" s="124"/>
      <c r="I18" s="125"/>
    </row>
    <row r="19" spans="1:26" s="7" customFormat="1" ht="48" customHeight="1" x14ac:dyDescent="0.3">
      <c r="A19" s="11" t="s">
        <v>19</v>
      </c>
      <c r="B19" s="105" t="s">
        <v>20</v>
      </c>
      <c r="C19" s="105"/>
      <c r="D19" s="10" t="s">
        <v>8</v>
      </c>
      <c r="E19" s="12" t="s">
        <v>7</v>
      </c>
      <c r="F19" s="118" t="s">
        <v>113</v>
      </c>
      <c r="G19" s="119"/>
      <c r="H19" s="109"/>
      <c r="I19" s="12" t="s">
        <v>6</v>
      </c>
      <c r="J19"/>
      <c r="K19"/>
      <c r="L19" s="34" t="s">
        <v>102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7" customFormat="1" ht="14.4" x14ac:dyDescent="0.3">
      <c r="A20" s="17">
        <v>1</v>
      </c>
      <c r="B20" s="79"/>
      <c r="C20" s="79"/>
      <c r="D20" s="14"/>
      <c r="E20" s="21"/>
      <c r="F20" s="117"/>
      <c r="G20" s="117"/>
      <c r="H20" s="117"/>
      <c r="I20" s="120" t="s">
        <v>9</v>
      </c>
      <c r="J20"/>
      <c r="K20"/>
      <c r="L20" t="b">
        <f>NOT(AND($E20&lt;&gt;"",$E20&lt;3,$F20=""))</f>
        <v>1</v>
      </c>
      <c r="M20"/>
      <c r="N20">
        <f>IF(E20=1,59,IF(E20=2,89,IF(E20=3,100,IF(E20=4,111,IF(E20=5,120,0)))))</f>
        <v>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 s="7" customFormat="1" ht="14.4" x14ac:dyDescent="0.3">
      <c r="A21" s="17">
        <v>2</v>
      </c>
      <c r="B21" s="79"/>
      <c r="C21" s="79"/>
      <c r="D21" s="14"/>
      <c r="E21" s="21"/>
      <c r="F21" s="117"/>
      <c r="G21" s="117"/>
      <c r="H21" s="117"/>
      <c r="I21" s="120"/>
      <c r="J21"/>
      <c r="K21"/>
      <c r="L21" t="b">
        <f t="shared" ref="L21:L28" si="2">NOT(AND($E21&lt;&gt;"",$E21&lt;3,$F21=""))</f>
        <v>1</v>
      </c>
      <c r="M21"/>
      <c r="N21">
        <f t="shared" ref="N21:N28" si="3">IF(E21=1,59,IF(E21=2,89,IF(E21=3,100,IF(E21=4,111,IF(E21=5,120,0)))))</f>
        <v>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 x14ac:dyDescent="0.3">
      <c r="A22" s="17">
        <v>3</v>
      </c>
      <c r="B22" s="79"/>
      <c r="C22" s="79"/>
      <c r="D22" s="14"/>
      <c r="E22" s="16"/>
      <c r="F22" s="117"/>
      <c r="G22" s="117"/>
      <c r="H22" s="117"/>
      <c r="I22" s="120"/>
      <c r="L22" t="b">
        <f t="shared" si="2"/>
        <v>1</v>
      </c>
      <c r="N22">
        <f t="shared" si="3"/>
        <v>0</v>
      </c>
    </row>
    <row r="23" spans="1:26" x14ac:dyDescent="0.3">
      <c r="A23" s="17">
        <v>4</v>
      </c>
      <c r="B23" s="79"/>
      <c r="C23" s="79"/>
      <c r="D23" s="14"/>
      <c r="E23" s="16"/>
      <c r="F23" s="117"/>
      <c r="G23" s="117"/>
      <c r="H23" s="117"/>
      <c r="I23" s="120"/>
      <c r="L23" t="b">
        <f t="shared" si="2"/>
        <v>1</v>
      </c>
      <c r="N23">
        <f t="shared" si="3"/>
        <v>0</v>
      </c>
    </row>
    <row r="24" spans="1:26" x14ac:dyDescent="0.3">
      <c r="A24" s="17">
        <v>5</v>
      </c>
      <c r="B24" s="79"/>
      <c r="C24" s="79"/>
      <c r="D24" s="14"/>
      <c r="E24" s="16"/>
      <c r="F24" s="117"/>
      <c r="G24" s="117"/>
      <c r="H24" s="117"/>
      <c r="I24" s="120"/>
      <c r="L24" t="b">
        <f t="shared" si="2"/>
        <v>1</v>
      </c>
      <c r="N24">
        <f t="shared" si="3"/>
        <v>0</v>
      </c>
    </row>
    <row r="25" spans="1:26" x14ac:dyDescent="0.3">
      <c r="A25" s="17">
        <v>6</v>
      </c>
      <c r="B25" s="79"/>
      <c r="C25" s="79"/>
      <c r="D25" s="14"/>
      <c r="E25" s="16"/>
      <c r="F25" s="117"/>
      <c r="G25" s="117"/>
      <c r="H25" s="117"/>
      <c r="I25" s="120"/>
      <c r="L25" t="b">
        <f t="shared" si="2"/>
        <v>1</v>
      </c>
      <c r="N25">
        <f t="shared" si="3"/>
        <v>0</v>
      </c>
    </row>
    <row r="26" spans="1:26" x14ac:dyDescent="0.3">
      <c r="A26" s="17">
        <v>7</v>
      </c>
      <c r="B26" s="79"/>
      <c r="C26" s="79"/>
      <c r="D26" s="14"/>
      <c r="E26" s="16"/>
      <c r="F26" s="117"/>
      <c r="G26" s="117"/>
      <c r="H26" s="117"/>
      <c r="I26" s="120"/>
      <c r="L26" t="b">
        <f t="shared" si="2"/>
        <v>1</v>
      </c>
      <c r="N26">
        <f t="shared" si="3"/>
        <v>0</v>
      </c>
    </row>
    <row r="27" spans="1:26" x14ac:dyDescent="0.3">
      <c r="A27" s="17">
        <v>8</v>
      </c>
      <c r="B27" s="79"/>
      <c r="C27" s="79"/>
      <c r="D27" s="14"/>
      <c r="E27" s="16"/>
      <c r="F27" s="117"/>
      <c r="G27" s="117"/>
      <c r="H27" s="117"/>
      <c r="I27" s="120"/>
      <c r="L27" t="b">
        <f t="shared" si="2"/>
        <v>1</v>
      </c>
      <c r="N27">
        <f t="shared" si="3"/>
        <v>0</v>
      </c>
    </row>
    <row r="28" spans="1:26" x14ac:dyDescent="0.3">
      <c r="A28" s="17">
        <v>9</v>
      </c>
      <c r="B28" s="79"/>
      <c r="C28" s="79"/>
      <c r="D28" s="14"/>
      <c r="E28" s="16"/>
      <c r="F28" s="117"/>
      <c r="G28" s="117"/>
      <c r="H28" s="117"/>
      <c r="I28" s="120"/>
      <c r="L28" t="b">
        <f t="shared" si="2"/>
        <v>1</v>
      </c>
      <c r="N28">
        <f t="shared" si="3"/>
        <v>0</v>
      </c>
    </row>
    <row r="29" spans="1:26" x14ac:dyDescent="0.3">
      <c r="A29" s="128"/>
      <c r="B29" s="128"/>
      <c r="C29" s="128"/>
      <c r="D29" s="5"/>
      <c r="E29" s="18">
        <f>SUM(E20:E28)</f>
        <v>0</v>
      </c>
      <c r="F29" s="129"/>
      <c r="G29" s="129"/>
      <c r="H29" s="129"/>
      <c r="I29" s="24"/>
      <c r="K29" s="35" t="s">
        <v>104</v>
      </c>
      <c r="L29">
        <f>COUNTIF(L20:L28,FALSE)</f>
        <v>0</v>
      </c>
    </row>
    <row r="30" spans="1:26" x14ac:dyDescent="0.3">
      <c r="A30" s="122" t="s">
        <v>5</v>
      </c>
      <c r="B30" s="122"/>
      <c r="C30" s="122"/>
      <c r="D30" s="122"/>
      <c r="E30" s="122"/>
      <c r="F30" s="122"/>
      <c r="G30" s="122"/>
      <c r="H30" s="19">
        <f>N30</f>
        <v>0</v>
      </c>
      <c r="I30" s="36" t="str">
        <f>IF(L29&gt;0,"**Should be filled Failure","")</f>
        <v/>
      </c>
      <c r="N30">
        <f>IF(L29&gt;0,"Error",IFERROR(SUM(N20:N28)/COUNT(E20:E28),0))</f>
        <v>0</v>
      </c>
      <c r="O30">
        <f>IF(N30&gt;100,100,N30)</f>
        <v>0</v>
      </c>
    </row>
    <row r="31" spans="1:26" ht="16.2" thickBot="1" x14ac:dyDescent="0.35">
      <c r="A31" s="133" t="s">
        <v>112</v>
      </c>
      <c r="B31" s="133"/>
      <c r="C31" s="133"/>
      <c r="D31" s="133"/>
      <c r="E31" s="133"/>
      <c r="F31" s="133"/>
      <c r="G31" s="27"/>
      <c r="I31" s="28">
        <f>IFERROR(SUM(H17+H30)/2,"-")</f>
        <v>0</v>
      </c>
    </row>
    <row r="32" spans="1:26" ht="15" customHeight="1" thickBot="1" x14ac:dyDescent="0.35">
      <c r="A32" s="134" t="s">
        <v>711</v>
      </c>
      <c r="B32" s="135"/>
      <c r="C32" s="135"/>
      <c r="D32" s="135"/>
      <c r="E32" s="135"/>
      <c r="F32" s="135"/>
      <c r="G32" s="135"/>
      <c r="H32" s="135"/>
      <c r="I32" s="136"/>
    </row>
    <row r="33" spans="1:26" ht="4.2" customHeight="1" x14ac:dyDescent="0.3">
      <c r="A33" s="29"/>
      <c r="B33" s="30"/>
      <c r="C33" s="30"/>
      <c r="D33" s="30"/>
      <c r="E33" s="30"/>
      <c r="F33" s="30"/>
      <c r="G33" s="30"/>
      <c r="H33" s="30"/>
      <c r="I33" s="31"/>
    </row>
    <row r="34" spans="1:26" x14ac:dyDescent="0.3">
      <c r="A34" s="96" t="s">
        <v>46</v>
      </c>
      <c r="B34" s="97"/>
      <c r="C34" s="97"/>
      <c r="D34" s="97"/>
      <c r="E34" s="97"/>
      <c r="F34" s="97"/>
      <c r="G34" s="97"/>
      <c r="H34" s="97"/>
      <c r="I34" s="98"/>
    </row>
    <row r="35" spans="1:26" x14ac:dyDescent="0.3">
      <c r="A35" s="137" t="s">
        <v>47</v>
      </c>
      <c r="B35" s="138"/>
      <c r="C35" s="138"/>
      <c r="D35" s="138"/>
      <c r="E35" s="138"/>
      <c r="F35" s="138"/>
      <c r="G35" s="138"/>
      <c r="H35" s="138"/>
      <c r="I35" s="139"/>
    </row>
    <row r="36" spans="1:26" x14ac:dyDescent="0.3">
      <c r="A36" s="140"/>
      <c r="B36" s="141"/>
      <c r="C36" s="141"/>
      <c r="D36" s="141"/>
      <c r="E36" s="141"/>
      <c r="F36" s="141"/>
      <c r="G36" s="141"/>
      <c r="H36" s="141"/>
      <c r="I36" s="142"/>
    </row>
    <row r="37" spans="1:26" x14ac:dyDescent="0.3">
      <c r="A37" s="140"/>
      <c r="B37" s="141"/>
      <c r="C37" s="141"/>
      <c r="D37" s="141"/>
      <c r="E37" s="141"/>
      <c r="F37" s="141"/>
      <c r="G37" s="141"/>
      <c r="H37" s="141"/>
      <c r="I37" s="142"/>
    </row>
    <row r="38" spans="1:26" x14ac:dyDescent="0.3">
      <c r="A38" s="96" t="s">
        <v>88</v>
      </c>
      <c r="B38" s="97"/>
      <c r="C38" s="97"/>
      <c r="D38" s="97"/>
      <c r="E38" s="97"/>
      <c r="F38" s="97"/>
      <c r="G38" s="97"/>
      <c r="H38" s="97"/>
      <c r="I38" s="98"/>
    </row>
    <row r="39" spans="1:26" ht="15" customHeight="1" x14ac:dyDescent="0.3">
      <c r="A39" s="130" t="s">
        <v>89</v>
      </c>
      <c r="B39" s="131"/>
      <c r="C39" s="132"/>
      <c r="D39" s="74" t="s">
        <v>90</v>
      </c>
      <c r="E39" s="77"/>
      <c r="F39" s="77"/>
      <c r="G39" s="77"/>
      <c r="H39" s="77"/>
      <c r="I39" s="78"/>
    </row>
    <row r="40" spans="1:26" s="2" customFormat="1" x14ac:dyDescent="0.3">
      <c r="A40" s="68"/>
      <c r="B40" s="69"/>
      <c r="C40" s="70"/>
      <c r="D40" s="91"/>
      <c r="E40" s="92"/>
      <c r="F40" s="92"/>
      <c r="G40" s="92"/>
      <c r="H40" s="92"/>
      <c r="I40" s="93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s="2" customFormat="1" x14ac:dyDescent="0.3">
      <c r="A41" s="68"/>
      <c r="B41" s="69"/>
      <c r="C41" s="70"/>
      <c r="D41" s="91"/>
      <c r="E41" s="92"/>
      <c r="F41" s="92"/>
      <c r="G41" s="92"/>
      <c r="H41" s="92"/>
      <c r="I41" s="93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s="2" customFormat="1" x14ac:dyDescent="0.3">
      <c r="A42" s="71" t="s">
        <v>91</v>
      </c>
      <c r="B42" s="72"/>
      <c r="C42" s="72"/>
      <c r="D42" s="72"/>
      <c r="E42" s="72"/>
      <c r="F42" s="72"/>
      <c r="G42" s="72"/>
      <c r="H42" s="72"/>
      <c r="I42" s="73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s="2" customFormat="1" x14ac:dyDescent="0.3">
      <c r="A43" s="74" t="s">
        <v>41</v>
      </c>
      <c r="B43" s="75"/>
      <c r="C43" s="75"/>
      <c r="D43" s="75"/>
      <c r="E43" s="75"/>
      <c r="F43" s="76"/>
      <c r="G43" s="74" t="s">
        <v>42</v>
      </c>
      <c r="H43" s="77"/>
      <c r="I43" s="78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s="2" customFormat="1" x14ac:dyDescent="0.3">
      <c r="A44" s="79"/>
      <c r="B44" s="80"/>
      <c r="C44" s="80"/>
      <c r="D44" s="80"/>
      <c r="E44" s="80"/>
      <c r="F44" s="80"/>
      <c r="G44" s="81"/>
      <c r="H44" s="82"/>
      <c r="I44" s="83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2" customFormat="1" x14ac:dyDescent="0.3">
      <c r="A45" s="79"/>
      <c r="B45" s="80"/>
      <c r="C45" s="80"/>
      <c r="D45" s="80"/>
      <c r="E45" s="80"/>
      <c r="F45" s="80"/>
      <c r="G45" s="81"/>
      <c r="H45" s="82"/>
      <c r="I45" s="83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2" customFormat="1" ht="15" customHeight="1" x14ac:dyDescent="0.3">
      <c r="A46" s="88" t="s">
        <v>87</v>
      </c>
      <c r="B46" s="89"/>
      <c r="C46" s="89"/>
      <c r="D46" s="89"/>
      <c r="E46" s="89"/>
      <c r="F46" s="89"/>
      <c r="G46" s="89"/>
      <c r="H46" s="89"/>
      <c r="I46" s="90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2" customFormat="1" ht="30" customHeight="1" x14ac:dyDescent="0.3">
      <c r="A47" s="94" t="s">
        <v>43</v>
      </c>
      <c r="B47" s="95"/>
      <c r="C47" s="25" t="s">
        <v>86</v>
      </c>
      <c r="D47" s="74" t="s">
        <v>48</v>
      </c>
      <c r="E47" s="77"/>
      <c r="F47" s="77"/>
      <c r="G47" s="77"/>
      <c r="H47" s="77"/>
      <c r="I47" s="78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2" customFormat="1" x14ac:dyDescent="0.3">
      <c r="A48" s="84"/>
      <c r="B48" s="84"/>
      <c r="C48" s="26"/>
      <c r="D48" s="85"/>
      <c r="E48" s="86"/>
      <c r="F48" s="86"/>
      <c r="G48" s="86"/>
      <c r="H48" s="86"/>
      <c r="I48" s="87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2" customFormat="1" x14ac:dyDescent="0.3">
      <c r="A49" s="84"/>
      <c r="B49" s="84"/>
      <c r="C49" s="26"/>
      <c r="D49" s="85"/>
      <c r="E49" s="86"/>
      <c r="F49" s="86"/>
      <c r="G49" s="86"/>
      <c r="H49" s="86"/>
      <c r="I49" s="87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2" customFormat="1" ht="28.8" customHeight="1" x14ac:dyDescent="0.3">
      <c r="A50" s="88" t="s">
        <v>712</v>
      </c>
      <c r="B50" s="89"/>
      <c r="C50" s="89"/>
      <c r="D50" s="89"/>
      <c r="E50" s="89"/>
      <c r="F50" s="89"/>
      <c r="G50" s="89"/>
      <c r="H50" s="89"/>
      <c r="I50" s="9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2" customFormat="1" ht="15.6" customHeight="1" x14ac:dyDescent="0.3">
      <c r="A51" s="74" t="s">
        <v>129</v>
      </c>
      <c r="B51" s="75"/>
      <c r="C51" s="75"/>
      <c r="D51" s="74" t="s">
        <v>130</v>
      </c>
      <c r="E51" s="77"/>
      <c r="F51" s="77"/>
      <c r="G51" s="77"/>
      <c r="H51" s="77"/>
      <c r="I51" s="78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2" customFormat="1" ht="15.6" customHeight="1" x14ac:dyDescent="0.3">
      <c r="A52" s="91"/>
      <c r="B52" s="92"/>
      <c r="C52" s="93"/>
      <c r="D52" s="85"/>
      <c r="E52" s="86"/>
      <c r="F52" s="86"/>
      <c r="G52" s="86"/>
      <c r="H52" s="86"/>
      <c r="I52" s="87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2" customFormat="1" ht="15.6" customHeight="1" x14ac:dyDescent="0.3">
      <c r="A53" s="91"/>
      <c r="B53" s="92"/>
      <c r="C53" s="93"/>
      <c r="D53" s="85"/>
      <c r="E53" s="86"/>
      <c r="F53" s="86"/>
      <c r="G53" s="86"/>
      <c r="H53" s="86"/>
      <c r="I53" s="87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s="2" customFormat="1" x14ac:dyDescent="0.3">
      <c r="A54" s="104" t="s">
        <v>44</v>
      </c>
      <c r="B54" s="104"/>
      <c r="C54" s="104"/>
      <c r="D54" s="104"/>
      <c r="E54" s="74" t="s">
        <v>4</v>
      </c>
      <c r="F54" s="77"/>
      <c r="G54" s="77"/>
      <c r="H54" s="77"/>
      <c r="I54" s="78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s="2" customFormat="1" ht="15.75" customHeight="1" x14ac:dyDescent="0.3">
      <c r="A55" s="62"/>
      <c r="B55" s="63"/>
      <c r="C55" s="63"/>
      <c r="D55" s="63"/>
      <c r="E55" s="64"/>
      <c r="F55" s="65"/>
      <c r="G55" s="65"/>
      <c r="H55" s="65"/>
      <c r="I55" s="66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s="2" customFormat="1" ht="17.25" customHeight="1" x14ac:dyDescent="0.3">
      <c r="A56" s="62"/>
      <c r="B56" s="63"/>
      <c r="C56" s="63"/>
      <c r="D56" s="67"/>
      <c r="E56" s="64"/>
      <c r="F56" s="65"/>
      <c r="G56" s="65"/>
      <c r="H56" s="65"/>
      <c r="I56" s="6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s="2" customFormat="1" x14ac:dyDescent="0.3">
      <c r="A57" s="102" t="s">
        <v>3</v>
      </c>
      <c r="B57" s="103"/>
      <c r="C57" s="103"/>
      <c r="D57" s="103"/>
      <c r="E57" s="103"/>
      <c r="F57" s="103"/>
      <c r="G57" s="103"/>
      <c r="H57" s="103"/>
      <c r="I57" s="22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s="2" customFormat="1" ht="23.4" customHeight="1" x14ac:dyDescent="0.3">
      <c r="A58" s="99" t="s">
        <v>2</v>
      </c>
      <c r="B58" s="99"/>
      <c r="C58" s="79"/>
      <c r="D58" s="79"/>
      <c r="E58" s="23" t="s">
        <v>1</v>
      </c>
      <c r="F58" s="100"/>
      <c r="G58" s="101"/>
      <c r="H58" s="23" t="s">
        <v>0</v>
      </c>
      <c r="I58" s="15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s="2" customFormat="1" ht="23.4" customHeight="1" x14ac:dyDescent="0.3">
      <c r="A59" s="99" t="s">
        <v>38</v>
      </c>
      <c r="B59" s="99"/>
      <c r="C59" s="79"/>
      <c r="D59" s="79"/>
      <c r="E59" s="23" t="s">
        <v>1</v>
      </c>
      <c r="F59" s="100"/>
      <c r="G59" s="101"/>
      <c r="H59" s="23" t="s">
        <v>0</v>
      </c>
      <c r="I59" s="14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s="2" customFormat="1" x14ac:dyDescent="0.3">
      <c r="A60" s="74" t="s">
        <v>39</v>
      </c>
      <c r="B60" s="77"/>
      <c r="C60" s="77"/>
      <c r="D60" s="77"/>
      <c r="E60" s="77"/>
      <c r="F60" s="77"/>
      <c r="G60" s="77"/>
      <c r="H60" s="77"/>
      <c r="I60" s="78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s="2" customFormat="1" x14ac:dyDescent="0.3">
      <c r="A61" s="88" t="s">
        <v>45</v>
      </c>
      <c r="B61" s="89"/>
      <c r="C61" s="89"/>
      <c r="D61" s="89"/>
      <c r="E61" s="89"/>
      <c r="F61" s="89"/>
      <c r="G61" s="89"/>
      <c r="H61" s="89"/>
      <c r="I61" s="90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s="2" customFormat="1" ht="23.25" customHeight="1" x14ac:dyDescent="0.3">
      <c r="A62" s="99" t="s">
        <v>40</v>
      </c>
      <c r="B62" s="99"/>
      <c r="C62" s="79"/>
      <c r="D62" s="79"/>
      <c r="E62" s="23" t="s">
        <v>1</v>
      </c>
      <c r="F62" s="100"/>
      <c r="G62" s="101"/>
      <c r="H62" s="23" t="s">
        <v>0</v>
      </c>
      <c r="I62" s="14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ht="7.2" customHeight="1" x14ac:dyDescent="0.3"/>
    <row r="77" spans="14:32" hidden="1" x14ac:dyDescent="0.3">
      <c r="S77" s="40"/>
      <c r="T77" s="41"/>
      <c r="U77" s="41"/>
      <c r="V77" s="41"/>
      <c r="W77" s="41"/>
      <c r="X77" s="41"/>
      <c r="Y77" s="41"/>
      <c r="Z77" s="41"/>
      <c r="AA77" s="42"/>
      <c r="AB77" s="42"/>
      <c r="AC77" s="42"/>
      <c r="AD77" s="42"/>
      <c r="AE77" s="42"/>
      <c r="AF77" s="43"/>
    </row>
    <row r="78" spans="14:32" hidden="1" x14ac:dyDescent="0.3">
      <c r="N78" s="54" t="s">
        <v>172</v>
      </c>
      <c r="S78" s="44"/>
      <c r="T78" s="1" t="s">
        <v>216</v>
      </c>
      <c r="U78" s="45" t="s">
        <v>217</v>
      </c>
      <c r="V78" s="1"/>
      <c r="W78" s="1"/>
      <c r="AF78" s="46"/>
    </row>
    <row r="79" spans="14:32" hidden="1" x14ac:dyDescent="0.3">
      <c r="S79" s="44"/>
      <c r="AF79" s="46"/>
    </row>
    <row r="80" spans="14:32" hidden="1" x14ac:dyDescent="0.3">
      <c r="N80" s="53" t="s">
        <v>173</v>
      </c>
      <c r="O80" s="53" t="s">
        <v>174</v>
      </c>
      <c r="P80" s="53" t="s">
        <v>175</v>
      </c>
      <c r="Q80" s="53" t="s">
        <v>176</v>
      </c>
      <c r="S80" s="44"/>
      <c r="T80" s="47" t="s">
        <v>173</v>
      </c>
      <c r="U80" s="47" t="s">
        <v>174</v>
      </c>
      <c r="V80" s="47" t="s">
        <v>175</v>
      </c>
      <c r="W80" s="47" t="s">
        <v>176</v>
      </c>
      <c r="AA80" s="55" t="s">
        <v>102</v>
      </c>
      <c r="AB80" s="56"/>
      <c r="AC80" s="33"/>
      <c r="AD80" s="33"/>
      <c r="AE80" s="33"/>
      <c r="AF80" s="46"/>
    </row>
    <row r="81" spans="14:32" hidden="1" x14ac:dyDescent="0.3">
      <c r="N81" t="s">
        <v>249</v>
      </c>
      <c r="O81" t="s">
        <v>177</v>
      </c>
      <c r="P81" t="s">
        <v>250</v>
      </c>
      <c r="Q81" t="s">
        <v>251</v>
      </c>
      <c r="S81" s="44"/>
      <c r="T81" t="str" cm="1">
        <f t="array" ref="T81:T89">_xlfn.UNIQUE(_xlfn._xlws.FILTER($N$81:$N$10000,$N$81:$N$10000&lt;&gt;0))</f>
        <v>Saudi Arabia</v>
      </c>
      <c r="U81" cm="1">
        <f t="array" ref="U81">IFERROR(_xlfn.UNIQUE(_xlfn._xlws.FILTER($O$81:$O$10000,$N$81:$N$10000=$C$3)),"")</f>
        <v>0</v>
      </c>
      <c r="V81" cm="1">
        <f t="array" ref="V81">IFERROR(_xlfn.UNIQUE(_xlfn._xlws.FILTER($P$81:$P$10000,($N$81:$N$10000=$C$3)*($O$81:$O$10000=$F$3))),"")</f>
        <v>0</v>
      </c>
      <c r="W81" cm="1">
        <f t="array" ref="W81">IFERROR(_xlfn.UNIQUE(_xlfn._xlws.FILTER($Q$81:$Q$10000,($N$81:$N$10000=$C$3)*($O$81:$O$10000=$F$3)*($P$81:$P$10000=$C$4))),"")</f>
        <v>0</v>
      </c>
      <c r="AA81" s="33" t="s">
        <v>93</v>
      </c>
      <c r="AB81" s="33" t="b">
        <f>ISNUMBER(IF($F$3="",0,MATCH($F$3,Division,0)))</f>
        <v>1</v>
      </c>
      <c r="AC81" s="33"/>
      <c r="AD81" s="33"/>
      <c r="AE81" s="33"/>
      <c r="AF81" s="46"/>
    </row>
    <row r="82" spans="14:32" hidden="1" x14ac:dyDescent="0.3">
      <c r="N82" t="s">
        <v>249</v>
      </c>
      <c r="O82" t="s">
        <v>177</v>
      </c>
      <c r="P82" t="s">
        <v>250</v>
      </c>
      <c r="Q82" t="s">
        <v>252</v>
      </c>
      <c r="S82" s="44"/>
      <c r="T82" t="str">
        <v>SMSA Support Service</v>
      </c>
      <c r="AA82" s="33" t="s">
        <v>94</v>
      </c>
      <c r="AB82" s="33" t="b">
        <f>ISNUMBER(IF($C$4="",0,MATCH($C$4,Department,0)))</f>
        <v>1</v>
      </c>
      <c r="AC82" s="33"/>
      <c r="AD82" s="33"/>
      <c r="AE82" s="33"/>
      <c r="AF82" s="46"/>
    </row>
    <row r="83" spans="14:32" hidden="1" x14ac:dyDescent="0.3">
      <c r="N83" t="s">
        <v>249</v>
      </c>
      <c r="O83" t="s">
        <v>177</v>
      </c>
      <c r="P83" t="s">
        <v>114</v>
      </c>
      <c r="Q83" t="s">
        <v>253</v>
      </c>
      <c r="S83" s="44"/>
      <c r="T83" t="str">
        <v>Bahrain</v>
      </c>
      <c r="AA83" s="33" t="s">
        <v>95</v>
      </c>
      <c r="AB83" s="33" t="b">
        <f>ISNUMBER(IF($F$4="",0,MATCH($F$4,Position,0)))</f>
        <v>1</v>
      </c>
      <c r="AC83" s="33"/>
      <c r="AD83" s="33"/>
      <c r="AE83" s="33"/>
      <c r="AF83" s="46"/>
    </row>
    <row r="84" spans="14:32" hidden="1" x14ac:dyDescent="0.3">
      <c r="N84" t="s">
        <v>249</v>
      </c>
      <c r="O84" t="s">
        <v>177</v>
      </c>
      <c r="P84" t="s">
        <v>114</v>
      </c>
      <c r="Q84" t="s">
        <v>254</v>
      </c>
      <c r="S84" s="44"/>
      <c r="T84" t="str">
        <v>United Arab Emirates</v>
      </c>
      <c r="AA84" s="33" t="s">
        <v>132</v>
      </c>
      <c r="AB84" s="33" t="b">
        <f t="shared" ref="AB84:AB91" si="4">ISNUMBER(IF($B9="",0,MATCH($B9,Technical,0)))</f>
        <v>1</v>
      </c>
      <c r="AC84" s="33" t="b">
        <f>IF($B9="",TRUE,NOT(ISBLANK($D9)))</f>
        <v>1</v>
      </c>
      <c r="AD84" s="33" t="b">
        <f>IF(AND($B9="",$D9=""),TRUE,NOT(ISBLANK($E9)))</f>
        <v>1</v>
      </c>
      <c r="AE84" s="33" t="b">
        <f>AND(COUNTIF($B$9:$B$16,'PA 02'!$B9)&lt;2)</f>
        <v>1</v>
      </c>
      <c r="AF84" s="46"/>
    </row>
    <row r="85" spans="14:32" hidden="1" x14ac:dyDescent="0.3">
      <c r="N85" t="s">
        <v>249</v>
      </c>
      <c r="O85" t="s">
        <v>177</v>
      </c>
      <c r="P85" t="s">
        <v>114</v>
      </c>
      <c r="Q85" t="s">
        <v>255</v>
      </c>
      <c r="S85" s="44"/>
      <c r="T85" t="str">
        <v>Qatar</v>
      </c>
      <c r="AA85" s="33" t="s">
        <v>133</v>
      </c>
      <c r="AB85" s="33" t="b">
        <f t="shared" si="4"/>
        <v>1</v>
      </c>
      <c r="AC85" s="33" t="b">
        <f t="shared" ref="AC85:AC91" si="5">IF($B10="",TRUE,NOT(ISBLANK($D10)))</f>
        <v>1</v>
      </c>
      <c r="AD85" s="33" t="b">
        <f t="shared" ref="AD85:AD91" si="6">IF(AND($B10="",$D10=""),TRUE,NOT(ISBLANK($E10)))</f>
        <v>1</v>
      </c>
      <c r="AE85" s="33" t="b">
        <f>AND(COUNTIF($B$9:$B$16,'PA 02'!$B10)&lt;2)</f>
        <v>1</v>
      </c>
      <c r="AF85" s="46"/>
    </row>
    <row r="86" spans="14:32" hidden="1" x14ac:dyDescent="0.3">
      <c r="N86" t="s">
        <v>249</v>
      </c>
      <c r="O86" t="s">
        <v>177</v>
      </c>
      <c r="P86" t="s">
        <v>114</v>
      </c>
      <c r="Q86" t="s">
        <v>179</v>
      </c>
      <c r="S86" s="44"/>
      <c r="T86" t="str">
        <v>Oman</v>
      </c>
      <c r="AA86" s="33" t="s">
        <v>134</v>
      </c>
      <c r="AB86" s="33" t="b">
        <f t="shared" si="4"/>
        <v>1</v>
      </c>
      <c r="AC86" s="33" t="b">
        <f t="shared" si="5"/>
        <v>1</v>
      </c>
      <c r="AD86" s="33" t="b">
        <f t="shared" si="6"/>
        <v>1</v>
      </c>
      <c r="AE86" s="33" t="b">
        <f>AND(COUNTIF($B$9:$B$16,'PA 02'!$B11)&lt;2)</f>
        <v>1</v>
      </c>
      <c r="AF86" s="46"/>
    </row>
    <row r="87" spans="14:32" hidden="1" x14ac:dyDescent="0.3">
      <c r="N87" t="s">
        <v>249</v>
      </c>
      <c r="O87" t="s">
        <v>177</v>
      </c>
      <c r="P87" t="s">
        <v>114</v>
      </c>
      <c r="Q87" t="s">
        <v>256</v>
      </c>
      <c r="S87" s="44"/>
      <c r="T87" t="str">
        <v>Kuwait</v>
      </c>
      <c r="AA87" s="33" t="s">
        <v>135</v>
      </c>
      <c r="AB87" s="33" t="b">
        <f t="shared" si="4"/>
        <v>1</v>
      </c>
      <c r="AC87" s="33" t="b">
        <f t="shared" si="5"/>
        <v>1</v>
      </c>
      <c r="AD87" s="33" t="b">
        <f t="shared" si="6"/>
        <v>1</v>
      </c>
      <c r="AE87" s="33" t="b">
        <f>AND(COUNTIF($B$9:$B$16,'PA 02'!$B12)&lt;2)</f>
        <v>1</v>
      </c>
      <c r="AF87" s="46"/>
    </row>
    <row r="88" spans="14:32" hidden="1" x14ac:dyDescent="0.3">
      <c r="N88" t="s">
        <v>249</v>
      </c>
      <c r="O88" t="s">
        <v>177</v>
      </c>
      <c r="P88" t="s">
        <v>114</v>
      </c>
      <c r="Q88" t="s">
        <v>257</v>
      </c>
      <c r="S88" s="44"/>
      <c r="T88" t="str">
        <v>Jordan</v>
      </c>
      <c r="AA88" s="33" t="s">
        <v>136</v>
      </c>
      <c r="AB88" s="33" t="b">
        <f t="shared" si="4"/>
        <v>1</v>
      </c>
      <c r="AC88" s="33" t="b">
        <f t="shared" si="5"/>
        <v>1</v>
      </c>
      <c r="AD88" s="33" t="b">
        <f t="shared" si="6"/>
        <v>1</v>
      </c>
      <c r="AE88" s="33" t="b">
        <f>AND(COUNTIF($B$9:$B$16,'PA 02'!$B13)&lt;2)</f>
        <v>1</v>
      </c>
      <c r="AF88" s="46"/>
    </row>
    <row r="89" spans="14:32" hidden="1" x14ac:dyDescent="0.3">
      <c r="N89" t="s">
        <v>249</v>
      </c>
      <c r="O89" t="s">
        <v>177</v>
      </c>
      <c r="P89" t="s">
        <v>114</v>
      </c>
      <c r="Q89" t="s">
        <v>258</v>
      </c>
      <c r="S89" s="44"/>
      <c r="T89" t="str">
        <v>Egypt</v>
      </c>
      <c r="AA89" s="33" t="s">
        <v>137</v>
      </c>
      <c r="AB89" s="33" t="b">
        <f t="shared" si="4"/>
        <v>1</v>
      </c>
      <c r="AC89" s="33" t="b">
        <f t="shared" si="5"/>
        <v>1</v>
      </c>
      <c r="AD89" s="33" t="b">
        <f t="shared" si="6"/>
        <v>1</v>
      </c>
      <c r="AE89" s="33" t="b">
        <f>AND(COUNTIF($B$9:$B$16,'PA 02'!$B14)&lt;2)</f>
        <v>1</v>
      </c>
      <c r="AF89" s="46"/>
    </row>
    <row r="90" spans="14:32" hidden="1" x14ac:dyDescent="0.3">
      <c r="N90" t="s">
        <v>249</v>
      </c>
      <c r="O90" t="s">
        <v>177</v>
      </c>
      <c r="P90" t="s">
        <v>259</v>
      </c>
      <c r="Q90" t="s">
        <v>260</v>
      </c>
      <c r="S90" s="44"/>
      <c r="AA90" s="33" t="s">
        <v>138</v>
      </c>
      <c r="AB90" s="33" t="b">
        <f t="shared" si="4"/>
        <v>1</v>
      </c>
      <c r="AC90" s="33" t="b">
        <f t="shared" si="5"/>
        <v>1</v>
      </c>
      <c r="AD90" s="33" t="b">
        <f t="shared" si="6"/>
        <v>1</v>
      </c>
      <c r="AE90" s="33" t="b">
        <f>AND(COUNTIF($B$9:$B$16,'PA 02'!$B15)&lt;2)</f>
        <v>1</v>
      </c>
      <c r="AF90" s="46"/>
    </row>
    <row r="91" spans="14:32" hidden="1" x14ac:dyDescent="0.3">
      <c r="N91" t="s">
        <v>249</v>
      </c>
      <c r="O91" t="s">
        <v>177</v>
      </c>
      <c r="P91" t="s">
        <v>259</v>
      </c>
      <c r="Q91" t="s">
        <v>261</v>
      </c>
      <c r="S91" s="44"/>
      <c r="AA91" s="33" t="s">
        <v>139</v>
      </c>
      <c r="AB91" s="33" t="b">
        <f t="shared" si="4"/>
        <v>1</v>
      </c>
      <c r="AC91" s="33" t="b">
        <f t="shared" si="5"/>
        <v>1</v>
      </c>
      <c r="AD91" s="33" t="b">
        <f t="shared" si="6"/>
        <v>1</v>
      </c>
      <c r="AE91" s="33" t="b">
        <f>AND(COUNTIF($B$9:$B$16,'PA 02'!$B16)&lt;2)</f>
        <v>1</v>
      </c>
      <c r="AF91" s="46"/>
    </row>
    <row r="92" spans="14:32" hidden="1" x14ac:dyDescent="0.3">
      <c r="N92" t="s">
        <v>249</v>
      </c>
      <c r="O92" t="s">
        <v>177</v>
      </c>
      <c r="P92" t="s">
        <v>259</v>
      </c>
      <c r="Q92" t="s">
        <v>262</v>
      </c>
      <c r="S92" s="44"/>
      <c r="AA92" s="33" t="s">
        <v>140</v>
      </c>
      <c r="AB92" s="33" t="b">
        <f t="shared" ref="AB92:AB100" si="7">ISNUMBER(IF($B20="",0,MATCH($B20,Behavioral,0)))</f>
        <v>1</v>
      </c>
      <c r="AC92" s="33" t="b">
        <f>IF($B20="",TRUE,NOT(ISBLANK($D20)))</f>
        <v>1</v>
      </c>
      <c r="AD92" s="33" t="b">
        <f>IF(AND($B20="",$D20=""),TRUE,NOT(ISBLANK($E20)))</f>
        <v>1</v>
      </c>
      <c r="AE92" s="33" t="b">
        <f>AND(COUNTIF($B$20:$B$28,$B20)&lt;2)</f>
        <v>1</v>
      </c>
      <c r="AF92" s="46"/>
    </row>
    <row r="93" spans="14:32" hidden="1" x14ac:dyDescent="0.3">
      <c r="N93" t="s">
        <v>249</v>
      </c>
      <c r="O93" t="s">
        <v>177</v>
      </c>
      <c r="P93" t="s">
        <v>259</v>
      </c>
      <c r="Q93" t="s">
        <v>263</v>
      </c>
      <c r="S93" s="44"/>
      <c r="AA93" s="33" t="s">
        <v>141</v>
      </c>
      <c r="AB93" s="33" t="b">
        <f t="shared" si="7"/>
        <v>1</v>
      </c>
      <c r="AC93" s="33" t="b">
        <f t="shared" ref="AC93:AC100" si="8">IF($B21="",TRUE,NOT(ISBLANK($D21)))</f>
        <v>1</v>
      </c>
      <c r="AD93" s="33" t="b">
        <f t="shared" ref="AD93:AD100" si="9">IF(AND($B21="",$D21=""),TRUE,NOT(ISBLANK($E21)))</f>
        <v>1</v>
      </c>
      <c r="AE93" s="33" t="b">
        <f t="shared" ref="AE93:AE100" si="10">AND(COUNTIF($B$20:$B$28,$B21)&lt;2)</f>
        <v>1</v>
      </c>
      <c r="AF93" s="46"/>
    </row>
    <row r="94" spans="14:32" hidden="1" x14ac:dyDescent="0.3">
      <c r="N94" t="s">
        <v>249</v>
      </c>
      <c r="O94" t="s">
        <v>177</v>
      </c>
      <c r="P94" t="s">
        <v>259</v>
      </c>
      <c r="Q94" t="s">
        <v>264</v>
      </c>
      <c r="S94" s="44"/>
      <c r="AA94" s="33" t="s">
        <v>142</v>
      </c>
      <c r="AB94" s="33" t="b">
        <f t="shared" si="7"/>
        <v>1</v>
      </c>
      <c r="AC94" s="33" t="b">
        <f t="shared" si="8"/>
        <v>1</v>
      </c>
      <c r="AD94" s="33" t="b">
        <f t="shared" si="9"/>
        <v>1</v>
      </c>
      <c r="AE94" s="33" t="b">
        <f t="shared" si="10"/>
        <v>1</v>
      </c>
      <c r="AF94" s="46"/>
    </row>
    <row r="95" spans="14:32" hidden="1" x14ac:dyDescent="0.3">
      <c r="N95" t="s">
        <v>249</v>
      </c>
      <c r="O95" t="s">
        <v>177</v>
      </c>
      <c r="P95" t="s">
        <v>259</v>
      </c>
      <c r="Q95" t="s">
        <v>265</v>
      </c>
      <c r="S95" s="44"/>
      <c r="AA95" s="33" t="s">
        <v>143</v>
      </c>
      <c r="AB95" s="33" t="b">
        <f t="shared" si="7"/>
        <v>1</v>
      </c>
      <c r="AC95" s="33" t="b">
        <f t="shared" si="8"/>
        <v>1</v>
      </c>
      <c r="AD95" s="33" t="b">
        <f t="shared" si="9"/>
        <v>1</v>
      </c>
      <c r="AE95" s="33" t="b">
        <f t="shared" si="10"/>
        <v>1</v>
      </c>
      <c r="AF95" s="46"/>
    </row>
    <row r="96" spans="14:32" hidden="1" x14ac:dyDescent="0.3">
      <c r="N96" t="s">
        <v>249</v>
      </c>
      <c r="O96" t="s">
        <v>177</v>
      </c>
      <c r="P96" t="s">
        <v>266</v>
      </c>
      <c r="Q96" t="s">
        <v>267</v>
      </c>
      <c r="S96" s="44"/>
      <c r="AA96" s="33" t="s">
        <v>144</v>
      </c>
      <c r="AB96" s="33" t="b">
        <f t="shared" si="7"/>
        <v>1</v>
      </c>
      <c r="AC96" s="33" t="b">
        <f t="shared" si="8"/>
        <v>1</v>
      </c>
      <c r="AD96" s="33" t="b">
        <f t="shared" si="9"/>
        <v>1</v>
      </c>
      <c r="AE96" s="33" t="b">
        <f t="shared" si="10"/>
        <v>1</v>
      </c>
      <c r="AF96" s="46"/>
    </row>
    <row r="97" spans="14:32" hidden="1" x14ac:dyDescent="0.3">
      <c r="N97" t="s">
        <v>249</v>
      </c>
      <c r="O97" t="s">
        <v>177</v>
      </c>
      <c r="P97" t="s">
        <v>268</v>
      </c>
      <c r="Q97" t="s">
        <v>269</v>
      </c>
      <c r="S97" s="44"/>
      <c r="AA97" s="33" t="s">
        <v>145</v>
      </c>
      <c r="AB97" s="33" t="b">
        <f t="shared" si="7"/>
        <v>1</v>
      </c>
      <c r="AC97" s="33" t="b">
        <f t="shared" si="8"/>
        <v>1</v>
      </c>
      <c r="AD97" s="33" t="b">
        <f t="shared" si="9"/>
        <v>1</v>
      </c>
      <c r="AE97" s="33" t="b">
        <f t="shared" si="10"/>
        <v>1</v>
      </c>
      <c r="AF97" s="46"/>
    </row>
    <row r="98" spans="14:32" hidden="1" x14ac:dyDescent="0.3">
      <c r="N98" t="s">
        <v>249</v>
      </c>
      <c r="O98" t="s">
        <v>177</v>
      </c>
      <c r="P98" t="s">
        <v>268</v>
      </c>
      <c r="Q98" t="s">
        <v>270</v>
      </c>
      <c r="S98" s="44"/>
      <c r="AA98" s="33" t="s">
        <v>146</v>
      </c>
      <c r="AB98" s="33" t="b">
        <f t="shared" si="7"/>
        <v>1</v>
      </c>
      <c r="AC98" s="33" t="b">
        <f t="shared" si="8"/>
        <v>1</v>
      </c>
      <c r="AD98" s="33" t="b">
        <f t="shared" si="9"/>
        <v>1</v>
      </c>
      <c r="AE98" s="33" t="b">
        <f t="shared" si="10"/>
        <v>1</v>
      </c>
      <c r="AF98" s="46"/>
    </row>
    <row r="99" spans="14:32" hidden="1" x14ac:dyDescent="0.3">
      <c r="N99" t="s">
        <v>249</v>
      </c>
      <c r="O99" t="s">
        <v>177</v>
      </c>
      <c r="P99" t="s">
        <v>268</v>
      </c>
      <c r="Q99" t="s">
        <v>271</v>
      </c>
      <c r="S99" s="44"/>
      <c r="AA99" s="33" t="s">
        <v>147</v>
      </c>
      <c r="AB99" s="33" t="b">
        <f t="shared" si="7"/>
        <v>1</v>
      </c>
      <c r="AC99" s="33" t="b">
        <f t="shared" si="8"/>
        <v>1</v>
      </c>
      <c r="AD99" s="33" t="b">
        <f t="shared" si="9"/>
        <v>1</v>
      </c>
      <c r="AE99" s="33" t="b">
        <f t="shared" si="10"/>
        <v>1</v>
      </c>
      <c r="AF99" s="46"/>
    </row>
    <row r="100" spans="14:32" hidden="1" x14ac:dyDescent="0.3">
      <c r="N100" t="s">
        <v>249</v>
      </c>
      <c r="O100" t="s">
        <v>177</v>
      </c>
      <c r="P100" t="s">
        <v>268</v>
      </c>
      <c r="Q100" t="s">
        <v>272</v>
      </c>
      <c r="S100" s="44"/>
      <c r="AA100" s="33" t="s">
        <v>148</v>
      </c>
      <c r="AB100" s="33" t="b">
        <f t="shared" si="7"/>
        <v>1</v>
      </c>
      <c r="AC100" s="33" t="b">
        <f t="shared" si="8"/>
        <v>1</v>
      </c>
      <c r="AD100" s="33" t="b">
        <f t="shared" si="9"/>
        <v>1</v>
      </c>
      <c r="AE100" s="33" t="b">
        <f t="shared" si="10"/>
        <v>1</v>
      </c>
      <c r="AF100" s="46"/>
    </row>
    <row r="101" spans="14:32" hidden="1" x14ac:dyDescent="0.3">
      <c r="N101" t="s">
        <v>249</v>
      </c>
      <c r="O101" t="s">
        <v>180</v>
      </c>
      <c r="P101" t="s">
        <v>221</v>
      </c>
      <c r="Q101" t="s">
        <v>273</v>
      </c>
      <c r="S101" s="44"/>
      <c r="AA101" s="33" t="s">
        <v>149</v>
      </c>
      <c r="AB101" s="33" t="b">
        <f>AND($L$17=0)</f>
        <v>1</v>
      </c>
      <c r="AC101" s="33"/>
      <c r="AD101" s="33"/>
      <c r="AE101" s="33"/>
      <c r="AF101" s="46"/>
    </row>
    <row r="102" spans="14:32" hidden="1" x14ac:dyDescent="0.3">
      <c r="N102" t="s">
        <v>249</v>
      </c>
      <c r="O102" t="s">
        <v>180</v>
      </c>
      <c r="P102" t="s">
        <v>221</v>
      </c>
      <c r="Q102" t="s">
        <v>274</v>
      </c>
      <c r="S102" s="44"/>
      <c r="AA102" s="33" t="s">
        <v>150</v>
      </c>
      <c r="AB102" s="33" t="b">
        <f>AND($L$29=0)</f>
        <v>1</v>
      </c>
      <c r="AC102" s="33"/>
      <c r="AD102" s="33"/>
      <c r="AE102" s="33"/>
      <c r="AF102" s="46"/>
    </row>
    <row r="103" spans="14:32" hidden="1" x14ac:dyDescent="0.3">
      <c r="N103" t="s">
        <v>249</v>
      </c>
      <c r="O103" t="s">
        <v>180</v>
      </c>
      <c r="P103" t="s">
        <v>221</v>
      </c>
      <c r="Q103" t="s">
        <v>275</v>
      </c>
      <c r="S103" s="44"/>
      <c r="AF103" s="46"/>
    </row>
    <row r="104" spans="14:32" hidden="1" x14ac:dyDescent="0.3">
      <c r="N104" t="s">
        <v>249</v>
      </c>
      <c r="O104" t="s">
        <v>180</v>
      </c>
      <c r="P104" t="s">
        <v>221</v>
      </c>
      <c r="Q104" t="s">
        <v>276</v>
      </c>
      <c r="S104" s="44"/>
      <c r="AF104" s="46"/>
    </row>
    <row r="105" spans="14:32" hidden="1" x14ac:dyDescent="0.3">
      <c r="N105" t="s">
        <v>249</v>
      </c>
      <c r="O105" t="s">
        <v>180</v>
      </c>
      <c r="P105" t="s">
        <v>115</v>
      </c>
      <c r="Q105" t="s">
        <v>159</v>
      </c>
      <c r="S105" s="44"/>
      <c r="AF105" s="46"/>
    </row>
    <row r="106" spans="14:32" hidden="1" x14ac:dyDescent="0.3">
      <c r="N106" t="s">
        <v>249</v>
      </c>
      <c r="O106" t="s">
        <v>180</v>
      </c>
      <c r="P106" t="s">
        <v>115</v>
      </c>
      <c r="Q106" t="s">
        <v>223</v>
      </c>
      <c r="S106" s="44"/>
      <c r="AF106" s="46"/>
    </row>
    <row r="107" spans="14:32" hidden="1" x14ac:dyDescent="0.3">
      <c r="N107" t="s">
        <v>249</v>
      </c>
      <c r="O107" t="s">
        <v>180</v>
      </c>
      <c r="P107" t="s">
        <v>115</v>
      </c>
      <c r="Q107" t="s">
        <v>160</v>
      </c>
      <c r="S107" s="44"/>
      <c r="AF107" s="46"/>
    </row>
    <row r="108" spans="14:32" hidden="1" x14ac:dyDescent="0.3">
      <c r="N108" t="s">
        <v>249</v>
      </c>
      <c r="O108" t="s">
        <v>180</v>
      </c>
      <c r="P108" t="s">
        <v>115</v>
      </c>
      <c r="Q108" t="s">
        <v>277</v>
      </c>
      <c r="S108" s="44"/>
      <c r="AF108" s="46"/>
    </row>
    <row r="109" spans="14:32" hidden="1" x14ac:dyDescent="0.3">
      <c r="N109" t="s">
        <v>249</v>
      </c>
      <c r="O109" t="s">
        <v>180</v>
      </c>
      <c r="P109" t="s">
        <v>115</v>
      </c>
      <c r="Q109" t="s">
        <v>181</v>
      </c>
      <c r="S109" s="44"/>
      <c r="AF109" s="46"/>
    </row>
    <row r="110" spans="14:32" hidden="1" x14ac:dyDescent="0.3">
      <c r="N110" t="s">
        <v>249</v>
      </c>
      <c r="O110" t="s">
        <v>180</v>
      </c>
      <c r="P110" t="s">
        <v>115</v>
      </c>
      <c r="Q110" t="s">
        <v>278</v>
      </c>
      <c r="S110" s="44"/>
      <c r="AF110" s="46"/>
    </row>
    <row r="111" spans="14:32" hidden="1" x14ac:dyDescent="0.3">
      <c r="N111" t="s">
        <v>249</v>
      </c>
      <c r="O111" t="s">
        <v>180</v>
      </c>
      <c r="P111" t="s">
        <v>115</v>
      </c>
      <c r="Q111" t="s">
        <v>161</v>
      </c>
      <c r="S111" s="44"/>
      <c r="AF111" s="46"/>
    </row>
    <row r="112" spans="14:32" hidden="1" x14ac:dyDescent="0.3">
      <c r="N112" t="s">
        <v>249</v>
      </c>
      <c r="O112" t="s">
        <v>180</v>
      </c>
      <c r="P112" t="s">
        <v>115</v>
      </c>
      <c r="Q112" t="s">
        <v>279</v>
      </c>
      <c r="S112" s="44"/>
      <c r="AF112" s="46"/>
    </row>
    <row r="113" spans="14:32" hidden="1" x14ac:dyDescent="0.3">
      <c r="N113" t="s">
        <v>249</v>
      </c>
      <c r="O113" t="s">
        <v>180</v>
      </c>
      <c r="P113" t="s">
        <v>115</v>
      </c>
      <c r="Q113" t="s">
        <v>280</v>
      </c>
      <c r="S113" s="44"/>
      <c r="AF113" s="46"/>
    </row>
    <row r="114" spans="14:32" hidden="1" x14ac:dyDescent="0.3">
      <c r="N114" t="s">
        <v>249</v>
      </c>
      <c r="O114" t="s">
        <v>180</v>
      </c>
      <c r="P114" t="s">
        <v>115</v>
      </c>
      <c r="Q114" t="s">
        <v>281</v>
      </c>
      <c r="S114" s="44"/>
      <c r="AF114" s="46"/>
    </row>
    <row r="115" spans="14:32" hidden="1" x14ac:dyDescent="0.3">
      <c r="N115" t="s">
        <v>249</v>
      </c>
      <c r="O115" t="s">
        <v>180</v>
      </c>
      <c r="P115" t="s">
        <v>115</v>
      </c>
      <c r="Q115" t="s">
        <v>182</v>
      </c>
      <c r="S115" s="44"/>
      <c r="AF115" s="46"/>
    </row>
    <row r="116" spans="14:32" hidden="1" x14ac:dyDescent="0.3">
      <c r="N116" t="s">
        <v>249</v>
      </c>
      <c r="O116" t="s">
        <v>180</v>
      </c>
      <c r="P116" t="s">
        <v>115</v>
      </c>
      <c r="Q116" t="s">
        <v>282</v>
      </c>
      <c r="S116" s="44"/>
      <c r="AF116" s="46"/>
    </row>
    <row r="117" spans="14:32" hidden="1" x14ac:dyDescent="0.3">
      <c r="N117" t="s">
        <v>249</v>
      </c>
      <c r="O117" t="s">
        <v>180</v>
      </c>
      <c r="P117" t="s">
        <v>115</v>
      </c>
      <c r="Q117" t="s">
        <v>283</v>
      </c>
      <c r="S117" s="44"/>
      <c r="AF117" s="46"/>
    </row>
    <row r="118" spans="14:32" hidden="1" x14ac:dyDescent="0.3">
      <c r="N118" t="s">
        <v>249</v>
      </c>
      <c r="O118" t="s">
        <v>180</v>
      </c>
      <c r="P118" t="s">
        <v>115</v>
      </c>
      <c r="Q118" t="s">
        <v>284</v>
      </c>
      <c r="S118" s="44"/>
      <c r="AF118" s="46"/>
    </row>
    <row r="119" spans="14:32" hidden="1" x14ac:dyDescent="0.3">
      <c r="N119" t="s">
        <v>249</v>
      </c>
      <c r="O119" t="s">
        <v>180</v>
      </c>
      <c r="P119" t="s">
        <v>115</v>
      </c>
      <c r="Q119" t="s">
        <v>285</v>
      </c>
      <c r="S119" s="44"/>
      <c r="AF119" s="46"/>
    </row>
    <row r="120" spans="14:32" hidden="1" x14ac:dyDescent="0.3">
      <c r="N120" t="s">
        <v>249</v>
      </c>
      <c r="O120" t="s">
        <v>180</v>
      </c>
      <c r="P120" t="s">
        <v>115</v>
      </c>
      <c r="Q120" t="s">
        <v>286</v>
      </c>
      <c r="S120" s="44"/>
      <c r="AF120" s="46"/>
    </row>
    <row r="121" spans="14:32" hidden="1" x14ac:dyDescent="0.3">
      <c r="N121" t="s">
        <v>249</v>
      </c>
      <c r="O121" t="s">
        <v>180</v>
      </c>
      <c r="P121" t="s">
        <v>115</v>
      </c>
      <c r="Q121" t="s">
        <v>287</v>
      </c>
      <c r="S121" s="44"/>
      <c r="AF121" s="46"/>
    </row>
    <row r="122" spans="14:32" hidden="1" x14ac:dyDescent="0.3">
      <c r="N122" t="s">
        <v>249</v>
      </c>
      <c r="O122" t="s">
        <v>180</v>
      </c>
      <c r="P122" t="s">
        <v>115</v>
      </c>
      <c r="Q122" t="s">
        <v>288</v>
      </c>
      <c r="S122" s="44"/>
      <c r="AF122" s="46"/>
    </row>
    <row r="123" spans="14:32" hidden="1" x14ac:dyDescent="0.3">
      <c r="N123" t="s">
        <v>249</v>
      </c>
      <c r="O123" t="s">
        <v>180</v>
      </c>
      <c r="P123" t="s">
        <v>115</v>
      </c>
      <c r="Q123" t="s">
        <v>289</v>
      </c>
      <c r="S123" s="44"/>
      <c r="AF123" s="46"/>
    </row>
    <row r="124" spans="14:32" hidden="1" x14ac:dyDescent="0.3">
      <c r="N124" t="s">
        <v>249</v>
      </c>
      <c r="O124" t="s">
        <v>180</v>
      </c>
      <c r="P124" t="s">
        <v>115</v>
      </c>
      <c r="Q124" t="s">
        <v>290</v>
      </c>
      <c r="S124" s="44"/>
      <c r="AF124" s="46"/>
    </row>
    <row r="125" spans="14:32" hidden="1" x14ac:dyDescent="0.3">
      <c r="N125" t="s">
        <v>249</v>
      </c>
      <c r="O125" t="s">
        <v>180</v>
      </c>
      <c r="P125" t="s">
        <v>115</v>
      </c>
      <c r="Q125" t="s">
        <v>291</v>
      </c>
      <c r="S125" s="44"/>
      <c r="AF125" s="46"/>
    </row>
    <row r="126" spans="14:32" hidden="1" x14ac:dyDescent="0.3">
      <c r="N126" t="s">
        <v>249</v>
      </c>
      <c r="O126" t="s">
        <v>180</v>
      </c>
      <c r="P126" t="s">
        <v>115</v>
      </c>
      <c r="Q126" t="s">
        <v>292</v>
      </c>
      <c r="S126" s="48"/>
      <c r="T126" s="49"/>
      <c r="U126" s="49"/>
      <c r="V126" s="49"/>
      <c r="W126" s="49"/>
      <c r="X126" s="49"/>
      <c r="Y126" s="49"/>
      <c r="Z126" s="49"/>
      <c r="AA126" s="50"/>
      <c r="AB126" s="50"/>
      <c r="AC126" s="50"/>
      <c r="AD126" s="50"/>
      <c r="AE126" s="50"/>
      <c r="AF126" s="51"/>
    </row>
    <row r="127" spans="14:32" hidden="1" x14ac:dyDescent="0.3">
      <c r="N127" t="s">
        <v>249</v>
      </c>
      <c r="O127" t="s">
        <v>180</v>
      </c>
      <c r="P127" t="s">
        <v>293</v>
      </c>
      <c r="Q127" t="s">
        <v>294</v>
      </c>
    </row>
    <row r="128" spans="14:32" hidden="1" x14ac:dyDescent="0.3">
      <c r="N128" t="s">
        <v>249</v>
      </c>
      <c r="O128" t="s">
        <v>180</v>
      </c>
      <c r="P128" t="s">
        <v>293</v>
      </c>
      <c r="Q128" t="s">
        <v>295</v>
      </c>
    </row>
    <row r="129" spans="14:17" hidden="1" x14ac:dyDescent="0.3">
      <c r="N129" t="s">
        <v>249</v>
      </c>
      <c r="O129" t="s">
        <v>180</v>
      </c>
      <c r="P129" t="s">
        <v>293</v>
      </c>
      <c r="Q129" t="s">
        <v>296</v>
      </c>
    </row>
    <row r="130" spans="14:17" hidden="1" x14ac:dyDescent="0.3">
      <c r="N130" t="s">
        <v>249</v>
      </c>
      <c r="O130" t="s">
        <v>180</v>
      </c>
      <c r="P130" t="s">
        <v>293</v>
      </c>
      <c r="Q130" t="s">
        <v>297</v>
      </c>
    </row>
    <row r="131" spans="14:17" hidden="1" x14ac:dyDescent="0.3">
      <c r="N131" t="s">
        <v>249</v>
      </c>
      <c r="O131" t="s">
        <v>180</v>
      </c>
      <c r="P131" t="s">
        <v>293</v>
      </c>
      <c r="Q131" t="s">
        <v>298</v>
      </c>
    </row>
    <row r="132" spans="14:17" hidden="1" x14ac:dyDescent="0.3">
      <c r="N132" t="s">
        <v>249</v>
      </c>
      <c r="O132" t="s">
        <v>180</v>
      </c>
      <c r="P132" t="s">
        <v>299</v>
      </c>
      <c r="Q132" t="s">
        <v>300</v>
      </c>
    </row>
    <row r="133" spans="14:17" hidden="1" x14ac:dyDescent="0.3">
      <c r="N133" t="s">
        <v>249</v>
      </c>
      <c r="O133" t="s">
        <v>180</v>
      </c>
      <c r="P133" t="s">
        <v>299</v>
      </c>
      <c r="Q133" t="s">
        <v>301</v>
      </c>
    </row>
    <row r="134" spans="14:17" hidden="1" x14ac:dyDescent="0.3">
      <c r="N134" t="s">
        <v>249</v>
      </c>
      <c r="O134" t="s">
        <v>180</v>
      </c>
      <c r="P134" t="s">
        <v>302</v>
      </c>
      <c r="Q134" t="s">
        <v>303</v>
      </c>
    </row>
    <row r="135" spans="14:17" hidden="1" x14ac:dyDescent="0.3">
      <c r="N135" t="s">
        <v>249</v>
      </c>
      <c r="O135" t="s">
        <v>180</v>
      </c>
      <c r="P135" t="s">
        <v>302</v>
      </c>
      <c r="Q135" t="s">
        <v>304</v>
      </c>
    </row>
    <row r="136" spans="14:17" hidden="1" x14ac:dyDescent="0.3">
      <c r="N136" t="s">
        <v>249</v>
      </c>
      <c r="O136" t="s">
        <v>180</v>
      </c>
      <c r="P136" t="s">
        <v>302</v>
      </c>
      <c r="Q136" t="s">
        <v>305</v>
      </c>
    </row>
    <row r="137" spans="14:17" hidden="1" x14ac:dyDescent="0.3">
      <c r="N137" t="s">
        <v>249</v>
      </c>
      <c r="O137" t="s">
        <v>180</v>
      </c>
      <c r="P137" t="s">
        <v>302</v>
      </c>
      <c r="Q137" t="s">
        <v>306</v>
      </c>
    </row>
    <row r="138" spans="14:17" hidden="1" x14ac:dyDescent="0.3">
      <c r="N138" t="s">
        <v>249</v>
      </c>
      <c r="O138" t="s">
        <v>184</v>
      </c>
      <c r="P138" t="s">
        <v>224</v>
      </c>
      <c r="Q138" t="s">
        <v>307</v>
      </c>
    </row>
    <row r="139" spans="14:17" hidden="1" x14ac:dyDescent="0.3">
      <c r="N139" t="s">
        <v>249</v>
      </c>
      <c r="O139" t="s">
        <v>184</v>
      </c>
      <c r="P139" t="s">
        <v>224</v>
      </c>
      <c r="Q139" t="s">
        <v>308</v>
      </c>
    </row>
    <row r="140" spans="14:17" hidden="1" x14ac:dyDescent="0.3">
      <c r="N140" t="s">
        <v>249</v>
      </c>
      <c r="O140" t="s">
        <v>184</v>
      </c>
      <c r="P140" t="s">
        <v>224</v>
      </c>
      <c r="Q140" t="s">
        <v>309</v>
      </c>
    </row>
    <row r="141" spans="14:17" hidden="1" x14ac:dyDescent="0.3">
      <c r="N141" t="s">
        <v>249</v>
      </c>
      <c r="O141" t="s">
        <v>184</v>
      </c>
      <c r="P141" t="s">
        <v>224</v>
      </c>
      <c r="Q141" t="s">
        <v>310</v>
      </c>
    </row>
    <row r="142" spans="14:17" hidden="1" x14ac:dyDescent="0.3">
      <c r="N142" t="s">
        <v>249</v>
      </c>
      <c r="O142" t="s">
        <v>184</v>
      </c>
      <c r="P142" t="s">
        <v>224</v>
      </c>
      <c r="Q142" t="s">
        <v>311</v>
      </c>
    </row>
    <row r="143" spans="14:17" hidden="1" x14ac:dyDescent="0.3">
      <c r="N143" t="s">
        <v>249</v>
      </c>
      <c r="O143" t="s">
        <v>184</v>
      </c>
      <c r="P143" t="s">
        <v>224</v>
      </c>
      <c r="Q143" t="s">
        <v>312</v>
      </c>
    </row>
    <row r="144" spans="14:17" hidden="1" x14ac:dyDescent="0.3">
      <c r="N144" t="s">
        <v>249</v>
      </c>
      <c r="O144" t="s">
        <v>184</v>
      </c>
      <c r="P144" t="s">
        <v>224</v>
      </c>
      <c r="Q144" t="s">
        <v>225</v>
      </c>
    </row>
    <row r="145" spans="14:17" hidden="1" x14ac:dyDescent="0.3">
      <c r="N145" t="s">
        <v>249</v>
      </c>
      <c r="O145" t="s">
        <v>184</v>
      </c>
      <c r="P145" t="s">
        <v>224</v>
      </c>
      <c r="Q145" t="s">
        <v>313</v>
      </c>
    </row>
    <row r="146" spans="14:17" hidden="1" x14ac:dyDescent="0.3">
      <c r="N146" t="s">
        <v>249</v>
      </c>
      <c r="O146" t="s">
        <v>184</v>
      </c>
      <c r="P146" t="s">
        <v>116</v>
      </c>
      <c r="Q146" t="s">
        <v>314</v>
      </c>
    </row>
    <row r="147" spans="14:17" hidden="1" x14ac:dyDescent="0.3">
      <c r="N147" t="s">
        <v>249</v>
      </c>
      <c r="O147" t="s">
        <v>184</v>
      </c>
      <c r="P147" t="s">
        <v>116</v>
      </c>
      <c r="Q147" t="s">
        <v>315</v>
      </c>
    </row>
    <row r="148" spans="14:17" hidden="1" x14ac:dyDescent="0.3">
      <c r="N148" t="s">
        <v>249</v>
      </c>
      <c r="O148" t="s">
        <v>184</v>
      </c>
      <c r="P148" t="s">
        <v>116</v>
      </c>
      <c r="Q148" t="s">
        <v>316</v>
      </c>
    </row>
    <row r="149" spans="14:17" hidden="1" x14ac:dyDescent="0.3">
      <c r="N149" t="s">
        <v>249</v>
      </c>
      <c r="O149" t="s">
        <v>184</v>
      </c>
      <c r="P149" t="s">
        <v>116</v>
      </c>
      <c r="Q149" t="s">
        <v>317</v>
      </c>
    </row>
    <row r="150" spans="14:17" hidden="1" x14ac:dyDescent="0.3">
      <c r="N150" t="s">
        <v>249</v>
      </c>
      <c r="O150" t="s">
        <v>184</v>
      </c>
      <c r="P150" t="s">
        <v>318</v>
      </c>
      <c r="Q150" t="s">
        <v>319</v>
      </c>
    </row>
    <row r="151" spans="14:17" hidden="1" x14ac:dyDescent="0.3">
      <c r="N151" t="s">
        <v>249</v>
      </c>
      <c r="O151" t="s">
        <v>184</v>
      </c>
      <c r="P151" t="s">
        <v>318</v>
      </c>
      <c r="Q151" t="s">
        <v>320</v>
      </c>
    </row>
    <row r="152" spans="14:17" hidden="1" x14ac:dyDescent="0.3">
      <c r="N152" t="s">
        <v>249</v>
      </c>
      <c r="O152" t="s">
        <v>184</v>
      </c>
      <c r="P152" t="s">
        <v>318</v>
      </c>
      <c r="Q152" t="s">
        <v>321</v>
      </c>
    </row>
    <row r="153" spans="14:17" hidden="1" x14ac:dyDescent="0.3">
      <c r="N153" t="s">
        <v>249</v>
      </c>
      <c r="O153" t="s">
        <v>184</v>
      </c>
      <c r="P153" t="s">
        <v>318</v>
      </c>
      <c r="Q153" t="s">
        <v>322</v>
      </c>
    </row>
    <row r="154" spans="14:17" hidden="1" x14ac:dyDescent="0.3">
      <c r="N154" t="s">
        <v>249</v>
      </c>
      <c r="O154" t="s">
        <v>184</v>
      </c>
      <c r="P154" t="s">
        <v>318</v>
      </c>
      <c r="Q154" t="s">
        <v>323</v>
      </c>
    </row>
    <row r="155" spans="14:17" hidden="1" x14ac:dyDescent="0.3">
      <c r="N155" t="s">
        <v>249</v>
      </c>
      <c r="O155" t="s">
        <v>184</v>
      </c>
      <c r="P155" t="s">
        <v>318</v>
      </c>
      <c r="Q155" t="s">
        <v>324</v>
      </c>
    </row>
    <row r="156" spans="14:17" hidden="1" x14ac:dyDescent="0.3">
      <c r="N156" t="s">
        <v>249</v>
      </c>
      <c r="O156" t="s">
        <v>184</v>
      </c>
      <c r="P156" t="s">
        <v>318</v>
      </c>
      <c r="Q156" t="s">
        <v>325</v>
      </c>
    </row>
    <row r="157" spans="14:17" hidden="1" x14ac:dyDescent="0.3">
      <c r="N157" t="s">
        <v>249</v>
      </c>
      <c r="O157" t="s">
        <v>184</v>
      </c>
      <c r="P157" t="s">
        <v>318</v>
      </c>
      <c r="Q157" t="s">
        <v>326</v>
      </c>
    </row>
    <row r="158" spans="14:17" hidden="1" x14ac:dyDescent="0.3">
      <c r="N158" t="s">
        <v>249</v>
      </c>
      <c r="O158" t="s">
        <v>184</v>
      </c>
      <c r="P158" t="s">
        <v>318</v>
      </c>
      <c r="Q158" t="s">
        <v>327</v>
      </c>
    </row>
    <row r="159" spans="14:17" hidden="1" x14ac:dyDescent="0.3">
      <c r="N159" t="s">
        <v>249</v>
      </c>
      <c r="O159" t="s">
        <v>184</v>
      </c>
      <c r="P159" t="s">
        <v>318</v>
      </c>
      <c r="Q159" t="s">
        <v>328</v>
      </c>
    </row>
    <row r="160" spans="14:17" hidden="1" x14ac:dyDescent="0.3">
      <c r="N160" t="s">
        <v>249</v>
      </c>
      <c r="O160" t="s">
        <v>184</v>
      </c>
      <c r="P160" t="s">
        <v>329</v>
      </c>
      <c r="Q160" t="s">
        <v>330</v>
      </c>
    </row>
    <row r="161" spans="14:17" hidden="1" x14ac:dyDescent="0.3">
      <c r="N161" t="s">
        <v>249</v>
      </c>
      <c r="O161" t="s">
        <v>184</v>
      </c>
      <c r="P161" t="s">
        <v>329</v>
      </c>
      <c r="Q161" t="s">
        <v>331</v>
      </c>
    </row>
    <row r="162" spans="14:17" hidden="1" x14ac:dyDescent="0.3">
      <c r="N162" t="s">
        <v>249</v>
      </c>
      <c r="O162" t="s">
        <v>228</v>
      </c>
      <c r="P162" t="s">
        <v>332</v>
      </c>
      <c r="Q162" t="s">
        <v>333</v>
      </c>
    </row>
    <row r="163" spans="14:17" hidden="1" x14ac:dyDescent="0.3">
      <c r="N163" t="s">
        <v>249</v>
      </c>
      <c r="O163" t="s">
        <v>228</v>
      </c>
      <c r="P163" t="s">
        <v>332</v>
      </c>
      <c r="Q163" t="s">
        <v>334</v>
      </c>
    </row>
    <row r="164" spans="14:17" hidden="1" x14ac:dyDescent="0.3">
      <c r="N164" t="s">
        <v>249</v>
      </c>
      <c r="O164" t="s">
        <v>228</v>
      </c>
      <c r="P164" t="s">
        <v>332</v>
      </c>
      <c r="Q164" t="s">
        <v>335</v>
      </c>
    </row>
    <row r="165" spans="14:17" hidden="1" x14ac:dyDescent="0.3">
      <c r="N165" t="s">
        <v>249</v>
      </c>
      <c r="O165" t="s">
        <v>228</v>
      </c>
      <c r="P165" t="s">
        <v>332</v>
      </c>
      <c r="Q165" t="s">
        <v>336</v>
      </c>
    </row>
    <row r="166" spans="14:17" hidden="1" x14ac:dyDescent="0.3">
      <c r="N166" t="s">
        <v>249</v>
      </c>
      <c r="O166" t="s">
        <v>228</v>
      </c>
      <c r="P166" t="s">
        <v>332</v>
      </c>
      <c r="Q166" t="s">
        <v>337</v>
      </c>
    </row>
    <row r="167" spans="14:17" hidden="1" x14ac:dyDescent="0.3">
      <c r="N167" t="s">
        <v>249</v>
      </c>
      <c r="O167" t="s">
        <v>228</v>
      </c>
      <c r="P167" t="s">
        <v>332</v>
      </c>
      <c r="Q167" t="s">
        <v>338</v>
      </c>
    </row>
    <row r="168" spans="14:17" hidden="1" x14ac:dyDescent="0.3">
      <c r="N168" t="s">
        <v>249</v>
      </c>
      <c r="O168" t="s">
        <v>228</v>
      </c>
      <c r="P168" t="s">
        <v>332</v>
      </c>
      <c r="Q168" t="s">
        <v>339</v>
      </c>
    </row>
    <row r="169" spans="14:17" hidden="1" x14ac:dyDescent="0.3">
      <c r="N169" t="s">
        <v>249</v>
      </c>
      <c r="O169" t="s">
        <v>228</v>
      </c>
      <c r="P169" t="s">
        <v>332</v>
      </c>
      <c r="Q169" t="s">
        <v>340</v>
      </c>
    </row>
    <row r="170" spans="14:17" hidden="1" x14ac:dyDescent="0.3">
      <c r="N170" t="s">
        <v>249</v>
      </c>
      <c r="O170" t="s">
        <v>228</v>
      </c>
      <c r="P170" t="s">
        <v>229</v>
      </c>
      <c r="Q170" t="s">
        <v>341</v>
      </c>
    </row>
    <row r="171" spans="14:17" hidden="1" x14ac:dyDescent="0.3">
      <c r="N171" t="s">
        <v>249</v>
      </c>
      <c r="O171" t="s">
        <v>228</v>
      </c>
      <c r="P171" t="s">
        <v>229</v>
      </c>
      <c r="Q171" t="s">
        <v>342</v>
      </c>
    </row>
    <row r="172" spans="14:17" hidden="1" x14ac:dyDescent="0.3">
      <c r="N172" t="s">
        <v>249</v>
      </c>
      <c r="O172" t="s">
        <v>228</v>
      </c>
      <c r="P172" t="s">
        <v>229</v>
      </c>
      <c r="Q172" t="s">
        <v>343</v>
      </c>
    </row>
    <row r="173" spans="14:17" hidden="1" x14ac:dyDescent="0.3">
      <c r="N173" t="s">
        <v>249</v>
      </c>
      <c r="O173" t="s">
        <v>228</v>
      </c>
      <c r="P173" t="s">
        <v>229</v>
      </c>
      <c r="Q173" t="s">
        <v>344</v>
      </c>
    </row>
    <row r="174" spans="14:17" hidden="1" x14ac:dyDescent="0.3">
      <c r="N174" t="s">
        <v>249</v>
      </c>
      <c r="O174" t="s">
        <v>228</v>
      </c>
      <c r="P174" t="s">
        <v>229</v>
      </c>
      <c r="Q174" t="s">
        <v>345</v>
      </c>
    </row>
    <row r="175" spans="14:17" hidden="1" x14ac:dyDescent="0.3">
      <c r="N175" t="s">
        <v>249</v>
      </c>
      <c r="O175" t="s">
        <v>228</v>
      </c>
      <c r="P175" t="s">
        <v>346</v>
      </c>
      <c r="Q175" t="s">
        <v>347</v>
      </c>
    </row>
    <row r="176" spans="14:17" hidden="1" x14ac:dyDescent="0.3">
      <c r="N176" t="s">
        <v>249</v>
      </c>
      <c r="O176" t="s">
        <v>228</v>
      </c>
      <c r="P176" t="s">
        <v>346</v>
      </c>
      <c r="Q176" t="s">
        <v>348</v>
      </c>
    </row>
    <row r="177" spans="14:17" hidden="1" x14ac:dyDescent="0.3">
      <c r="N177" t="s">
        <v>249</v>
      </c>
      <c r="O177" t="s">
        <v>186</v>
      </c>
      <c r="P177" t="s">
        <v>117</v>
      </c>
      <c r="Q177" t="s">
        <v>187</v>
      </c>
    </row>
    <row r="178" spans="14:17" hidden="1" x14ac:dyDescent="0.3">
      <c r="N178" t="s">
        <v>249</v>
      </c>
      <c r="O178" t="s">
        <v>186</v>
      </c>
      <c r="P178" t="s">
        <v>117</v>
      </c>
      <c r="Q178" t="s">
        <v>163</v>
      </c>
    </row>
    <row r="179" spans="14:17" hidden="1" x14ac:dyDescent="0.3">
      <c r="N179" t="s">
        <v>249</v>
      </c>
      <c r="O179" t="s">
        <v>186</v>
      </c>
      <c r="P179" t="s">
        <v>117</v>
      </c>
      <c r="Q179" t="s">
        <v>349</v>
      </c>
    </row>
    <row r="180" spans="14:17" hidden="1" x14ac:dyDescent="0.3">
      <c r="N180" t="s">
        <v>249</v>
      </c>
      <c r="O180" t="s">
        <v>186</v>
      </c>
      <c r="P180" t="s">
        <v>117</v>
      </c>
      <c r="Q180" t="s">
        <v>350</v>
      </c>
    </row>
    <row r="181" spans="14:17" hidden="1" x14ac:dyDescent="0.3">
      <c r="N181" t="s">
        <v>249</v>
      </c>
      <c r="O181" t="s">
        <v>186</v>
      </c>
      <c r="P181" t="s">
        <v>351</v>
      </c>
      <c r="Q181" t="s">
        <v>352</v>
      </c>
    </row>
    <row r="182" spans="14:17" hidden="1" x14ac:dyDescent="0.3">
      <c r="N182" t="s">
        <v>249</v>
      </c>
      <c r="O182" t="s">
        <v>186</v>
      </c>
      <c r="P182" t="s">
        <v>351</v>
      </c>
      <c r="Q182" t="s">
        <v>353</v>
      </c>
    </row>
    <row r="183" spans="14:17" hidden="1" x14ac:dyDescent="0.3">
      <c r="N183" t="s">
        <v>249</v>
      </c>
      <c r="O183" t="s">
        <v>186</v>
      </c>
      <c r="P183" t="s">
        <v>351</v>
      </c>
      <c r="Q183" t="s">
        <v>354</v>
      </c>
    </row>
    <row r="184" spans="14:17" hidden="1" x14ac:dyDescent="0.3">
      <c r="N184" t="s">
        <v>249</v>
      </c>
      <c r="O184" t="s">
        <v>186</v>
      </c>
      <c r="P184" t="s">
        <v>351</v>
      </c>
      <c r="Q184" t="s">
        <v>355</v>
      </c>
    </row>
    <row r="185" spans="14:17" hidden="1" x14ac:dyDescent="0.3">
      <c r="N185" t="s">
        <v>249</v>
      </c>
      <c r="O185" t="s">
        <v>186</v>
      </c>
      <c r="P185" t="s">
        <v>351</v>
      </c>
      <c r="Q185" t="s">
        <v>356</v>
      </c>
    </row>
    <row r="186" spans="14:17" hidden="1" x14ac:dyDescent="0.3">
      <c r="N186" t="s">
        <v>249</v>
      </c>
      <c r="O186" t="s">
        <v>186</v>
      </c>
      <c r="P186" t="s">
        <v>351</v>
      </c>
      <c r="Q186" t="s">
        <v>357</v>
      </c>
    </row>
    <row r="187" spans="14:17" hidden="1" x14ac:dyDescent="0.3">
      <c r="N187" t="s">
        <v>249</v>
      </c>
      <c r="O187" t="s">
        <v>186</v>
      </c>
      <c r="P187" t="s">
        <v>351</v>
      </c>
      <c r="Q187" t="s">
        <v>358</v>
      </c>
    </row>
    <row r="188" spans="14:17" hidden="1" x14ac:dyDescent="0.3">
      <c r="N188" t="s">
        <v>249</v>
      </c>
      <c r="O188" t="s">
        <v>186</v>
      </c>
      <c r="P188" t="s">
        <v>351</v>
      </c>
      <c r="Q188" t="s">
        <v>359</v>
      </c>
    </row>
    <row r="189" spans="14:17" hidden="1" x14ac:dyDescent="0.3">
      <c r="N189" t="s">
        <v>249</v>
      </c>
      <c r="O189" t="s">
        <v>186</v>
      </c>
      <c r="P189" t="s">
        <v>351</v>
      </c>
      <c r="Q189" t="s">
        <v>360</v>
      </c>
    </row>
    <row r="190" spans="14:17" hidden="1" x14ac:dyDescent="0.3">
      <c r="N190" t="s">
        <v>249</v>
      </c>
      <c r="O190" t="s">
        <v>186</v>
      </c>
      <c r="P190" t="s">
        <v>351</v>
      </c>
      <c r="Q190" t="s">
        <v>361</v>
      </c>
    </row>
    <row r="191" spans="14:17" hidden="1" x14ac:dyDescent="0.3">
      <c r="N191" t="s">
        <v>249</v>
      </c>
      <c r="O191" t="s">
        <v>186</v>
      </c>
      <c r="P191" t="s">
        <v>351</v>
      </c>
      <c r="Q191" t="s">
        <v>362</v>
      </c>
    </row>
    <row r="192" spans="14:17" hidden="1" x14ac:dyDescent="0.3">
      <c r="N192" t="s">
        <v>249</v>
      </c>
      <c r="O192" t="s">
        <v>186</v>
      </c>
      <c r="P192" t="s">
        <v>363</v>
      </c>
      <c r="Q192" t="s">
        <v>364</v>
      </c>
    </row>
    <row r="193" spans="14:17" hidden="1" x14ac:dyDescent="0.3">
      <c r="N193" t="s">
        <v>249</v>
      </c>
      <c r="O193" t="s">
        <v>186</v>
      </c>
      <c r="P193" t="s">
        <v>363</v>
      </c>
      <c r="Q193" t="s">
        <v>365</v>
      </c>
    </row>
    <row r="194" spans="14:17" hidden="1" x14ac:dyDescent="0.3">
      <c r="N194" t="s">
        <v>249</v>
      </c>
      <c r="O194" t="s">
        <v>186</v>
      </c>
      <c r="P194" t="s">
        <v>363</v>
      </c>
      <c r="Q194" t="s">
        <v>366</v>
      </c>
    </row>
    <row r="195" spans="14:17" hidden="1" x14ac:dyDescent="0.3">
      <c r="N195" t="s">
        <v>249</v>
      </c>
      <c r="O195" t="s">
        <v>186</v>
      </c>
      <c r="P195" t="s">
        <v>363</v>
      </c>
      <c r="Q195" t="s">
        <v>367</v>
      </c>
    </row>
    <row r="196" spans="14:17" hidden="1" x14ac:dyDescent="0.3">
      <c r="N196" t="s">
        <v>249</v>
      </c>
      <c r="O196" t="s">
        <v>186</v>
      </c>
      <c r="P196" t="s">
        <v>363</v>
      </c>
      <c r="Q196" t="s">
        <v>368</v>
      </c>
    </row>
    <row r="197" spans="14:17" hidden="1" x14ac:dyDescent="0.3">
      <c r="N197" t="s">
        <v>249</v>
      </c>
      <c r="O197" t="s">
        <v>186</v>
      </c>
      <c r="P197" t="s">
        <v>363</v>
      </c>
      <c r="Q197" t="s">
        <v>369</v>
      </c>
    </row>
    <row r="198" spans="14:17" hidden="1" x14ac:dyDescent="0.3">
      <c r="N198" t="s">
        <v>249</v>
      </c>
      <c r="O198" t="s">
        <v>186</v>
      </c>
      <c r="P198" t="s">
        <v>363</v>
      </c>
      <c r="Q198" t="s">
        <v>370</v>
      </c>
    </row>
    <row r="199" spans="14:17" hidden="1" x14ac:dyDescent="0.3">
      <c r="N199" t="s">
        <v>249</v>
      </c>
      <c r="O199" t="s">
        <v>186</v>
      </c>
      <c r="P199" t="s">
        <v>363</v>
      </c>
      <c r="Q199" t="s">
        <v>371</v>
      </c>
    </row>
    <row r="200" spans="14:17" hidden="1" x14ac:dyDescent="0.3">
      <c r="N200" t="s">
        <v>249</v>
      </c>
      <c r="O200" t="s">
        <v>186</v>
      </c>
      <c r="P200" t="s">
        <v>363</v>
      </c>
      <c r="Q200" t="s">
        <v>372</v>
      </c>
    </row>
    <row r="201" spans="14:17" hidden="1" x14ac:dyDescent="0.3">
      <c r="N201" t="s">
        <v>249</v>
      </c>
      <c r="O201" t="s">
        <v>186</v>
      </c>
      <c r="P201" t="s">
        <v>363</v>
      </c>
      <c r="Q201" t="s">
        <v>373</v>
      </c>
    </row>
    <row r="202" spans="14:17" hidden="1" x14ac:dyDescent="0.3">
      <c r="N202" t="s">
        <v>249</v>
      </c>
      <c r="O202" t="s">
        <v>186</v>
      </c>
      <c r="P202" t="s">
        <v>363</v>
      </c>
      <c r="Q202" t="s">
        <v>374</v>
      </c>
    </row>
    <row r="203" spans="14:17" hidden="1" x14ac:dyDescent="0.3">
      <c r="N203" t="s">
        <v>249</v>
      </c>
      <c r="O203" t="s">
        <v>186</v>
      </c>
      <c r="P203" t="s">
        <v>363</v>
      </c>
      <c r="Q203" t="s">
        <v>375</v>
      </c>
    </row>
    <row r="204" spans="14:17" hidden="1" x14ac:dyDescent="0.3">
      <c r="N204" t="s">
        <v>249</v>
      </c>
      <c r="O204" t="s">
        <v>186</v>
      </c>
      <c r="P204" t="s">
        <v>363</v>
      </c>
      <c r="Q204" t="s">
        <v>376</v>
      </c>
    </row>
    <row r="205" spans="14:17" hidden="1" x14ac:dyDescent="0.3">
      <c r="N205" t="s">
        <v>249</v>
      </c>
      <c r="O205" t="s">
        <v>186</v>
      </c>
      <c r="P205" t="s">
        <v>363</v>
      </c>
      <c r="Q205" t="s">
        <v>377</v>
      </c>
    </row>
    <row r="206" spans="14:17" hidden="1" x14ac:dyDescent="0.3">
      <c r="N206" t="s">
        <v>249</v>
      </c>
      <c r="O206" t="s">
        <v>186</v>
      </c>
      <c r="P206" t="s">
        <v>363</v>
      </c>
      <c r="Q206" t="s">
        <v>378</v>
      </c>
    </row>
    <row r="207" spans="14:17" hidden="1" x14ac:dyDescent="0.3">
      <c r="N207" t="s">
        <v>249</v>
      </c>
      <c r="O207" t="s">
        <v>186</v>
      </c>
      <c r="P207" t="s">
        <v>363</v>
      </c>
      <c r="Q207" t="s">
        <v>379</v>
      </c>
    </row>
    <row r="208" spans="14:17" hidden="1" x14ac:dyDescent="0.3">
      <c r="N208" t="s">
        <v>249</v>
      </c>
      <c r="O208" t="s">
        <v>186</v>
      </c>
      <c r="P208" t="s">
        <v>363</v>
      </c>
      <c r="Q208" t="s">
        <v>380</v>
      </c>
    </row>
    <row r="209" spans="14:17" hidden="1" x14ac:dyDescent="0.3">
      <c r="N209" t="s">
        <v>249</v>
      </c>
      <c r="O209" t="s">
        <v>186</v>
      </c>
      <c r="P209" t="s">
        <v>363</v>
      </c>
      <c r="Q209" t="s">
        <v>381</v>
      </c>
    </row>
    <row r="210" spans="14:17" hidden="1" x14ac:dyDescent="0.3">
      <c r="N210" t="s">
        <v>249</v>
      </c>
      <c r="O210" t="s">
        <v>186</v>
      </c>
      <c r="P210" t="s">
        <v>363</v>
      </c>
      <c r="Q210" t="s">
        <v>382</v>
      </c>
    </row>
    <row r="211" spans="14:17" hidden="1" x14ac:dyDescent="0.3">
      <c r="N211" t="s">
        <v>249</v>
      </c>
      <c r="O211" t="s">
        <v>186</v>
      </c>
      <c r="P211" t="s">
        <v>363</v>
      </c>
      <c r="Q211" t="s">
        <v>383</v>
      </c>
    </row>
    <row r="212" spans="14:17" hidden="1" x14ac:dyDescent="0.3">
      <c r="N212" t="s">
        <v>249</v>
      </c>
      <c r="O212" t="s">
        <v>186</v>
      </c>
      <c r="P212" t="s">
        <v>363</v>
      </c>
      <c r="Q212" t="s">
        <v>384</v>
      </c>
    </row>
    <row r="213" spans="14:17" hidden="1" x14ac:dyDescent="0.3">
      <c r="N213" t="s">
        <v>249</v>
      </c>
      <c r="O213" t="s">
        <v>186</v>
      </c>
      <c r="P213" t="s">
        <v>363</v>
      </c>
      <c r="Q213" t="s">
        <v>385</v>
      </c>
    </row>
    <row r="214" spans="14:17" hidden="1" x14ac:dyDescent="0.3">
      <c r="N214" t="s">
        <v>249</v>
      </c>
      <c r="O214" t="s">
        <v>186</v>
      </c>
      <c r="P214" t="s">
        <v>363</v>
      </c>
      <c r="Q214" t="s">
        <v>386</v>
      </c>
    </row>
    <row r="215" spans="14:17" hidden="1" x14ac:dyDescent="0.3">
      <c r="N215" t="s">
        <v>249</v>
      </c>
      <c r="O215" t="s">
        <v>186</v>
      </c>
      <c r="P215" t="s">
        <v>363</v>
      </c>
      <c r="Q215" t="s">
        <v>387</v>
      </c>
    </row>
    <row r="216" spans="14:17" hidden="1" x14ac:dyDescent="0.3">
      <c r="N216" t="s">
        <v>249</v>
      </c>
      <c r="O216" t="s">
        <v>186</v>
      </c>
      <c r="P216" t="s">
        <v>388</v>
      </c>
      <c r="Q216" t="s">
        <v>389</v>
      </c>
    </row>
    <row r="217" spans="14:17" hidden="1" x14ac:dyDescent="0.3">
      <c r="N217" t="s">
        <v>249</v>
      </c>
      <c r="O217" t="s">
        <v>186</v>
      </c>
      <c r="P217" t="s">
        <v>388</v>
      </c>
      <c r="Q217" t="s">
        <v>390</v>
      </c>
    </row>
    <row r="218" spans="14:17" hidden="1" x14ac:dyDescent="0.3">
      <c r="N218" t="s">
        <v>249</v>
      </c>
      <c r="O218" t="s">
        <v>186</v>
      </c>
      <c r="P218" t="s">
        <v>391</v>
      </c>
      <c r="Q218" t="s">
        <v>392</v>
      </c>
    </row>
    <row r="219" spans="14:17" hidden="1" x14ac:dyDescent="0.3">
      <c r="N219" t="s">
        <v>249</v>
      </c>
      <c r="O219" t="s">
        <v>186</v>
      </c>
      <c r="P219" t="s">
        <v>391</v>
      </c>
      <c r="Q219" t="s">
        <v>393</v>
      </c>
    </row>
    <row r="220" spans="14:17" hidden="1" x14ac:dyDescent="0.3">
      <c r="N220" t="s">
        <v>249</v>
      </c>
      <c r="O220" t="s">
        <v>186</v>
      </c>
      <c r="P220" t="s">
        <v>391</v>
      </c>
      <c r="Q220" t="s">
        <v>394</v>
      </c>
    </row>
    <row r="221" spans="14:17" hidden="1" x14ac:dyDescent="0.3">
      <c r="N221" t="s">
        <v>249</v>
      </c>
      <c r="O221" t="s">
        <v>186</v>
      </c>
      <c r="P221" t="s">
        <v>391</v>
      </c>
      <c r="Q221" t="s">
        <v>395</v>
      </c>
    </row>
    <row r="222" spans="14:17" hidden="1" x14ac:dyDescent="0.3">
      <c r="N222" t="s">
        <v>249</v>
      </c>
      <c r="O222" t="s">
        <v>186</v>
      </c>
      <c r="P222" t="s">
        <v>391</v>
      </c>
      <c r="Q222" t="s">
        <v>396</v>
      </c>
    </row>
    <row r="223" spans="14:17" hidden="1" x14ac:dyDescent="0.3">
      <c r="N223" t="s">
        <v>249</v>
      </c>
      <c r="O223" t="s">
        <v>186</v>
      </c>
      <c r="P223" t="s">
        <v>391</v>
      </c>
      <c r="Q223" t="s">
        <v>397</v>
      </c>
    </row>
    <row r="224" spans="14:17" hidden="1" x14ac:dyDescent="0.3">
      <c r="N224" t="s">
        <v>249</v>
      </c>
      <c r="O224" t="s">
        <v>186</v>
      </c>
      <c r="P224" t="s">
        <v>391</v>
      </c>
      <c r="Q224" t="s">
        <v>398</v>
      </c>
    </row>
    <row r="225" spans="14:17" hidden="1" x14ac:dyDescent="0.3">
      <c r="N225" t="s">
        <v>249</v>
      </c>
      <c r="O225" t="s">
        <v>186</v>
      </c>
      <c r="P225" t="s">
        <v>391</v>
      </c>
      <c r="Q225" t="s">
        <v>399</v>
      </c>
    </row>
    <row r="226" spans="14:17" hidden="1" x14ac:dyDescent="0.3">
      <c r="N226" t="s">
        <v>249</v>
      </c>
      <c r="O226" t="s">
        <v>186</v>
      </c>
      <c r="P226" t="s">
        <v>391</v>
      </c>
      <c r="Q226" t="s">
        <v>400</v>
      </c>
    </row>
    <row r="227" spans="14:17" hidden="1" x14ac:dyDescent="0.3">
      <c r="N227" t="s">
        <v>249</v>
      </c>
      <c r="O227" t="s">
        <v>186</v>
      </c>
      <c r="P227" t="s">
        <v>391</v>
      </c>
      <c r="Q227" t="s">
        <v>401</v>
      </c>
    </row>
    <row r="228" spans="14:17" hidden="1" x14ac:dyDescent="0.3">
      <c r="N228" t="s">
        <v>249</v>
      </c>
      <c r="O228" t="s">
        <v>186</v>
      </c>
      <c r="P228" t="s">
        <v>391</v>
      </c>
      <c r="Q228" t="s">
        <v>402</v>
      </c>
    </row>
    <row r="229" spans="14:17" hidden="1" x14ac:dyDescent="0.3">
      <c r="N229" t="s">
        <v>249</v>
      </c>
      <c r="O229" t="s">
        <v>186</v>
      </c>
      <c r="P229" t="s">
        <v>391</v>
      </c>
      <c r="Q229" t="s">
        <v>403</v>
      </c>
    </row>
    <row r="230" spans="14:17" hidden="1" x14ac:dyDescent="0.3">
      <c r="N230" t="s">
        <v>249</v>
      </c>
      <c r="O230" t="s">
        <v>186</v>
      </c>
      <c r="P230" t="s">
        <v>391</v>
      </c>
      <c r="Q230" t="s">
        <v>404</v>
      </c>
    </row>
    <row r="231" spans="14:17" hidden="1" x14ac:dyDescent="0.3">
      <c r="N231" t="s">
        <v>249</v>
      </c>
      <c r="O231" t="s">
        <v>186</v>
      </c>
      <c r="P231" t="s">
        <v>391</v>
      </c>
      <c r="Q231" t="s">
        <v>405</v>
      </c>
    </row>
    <row r="232" spans="14:17" hidden="1" x14ac:dyDescent="0.3">
      <c r="N232" t="s">
        <v>249</v>
      </c>
      <c r="O232" t="s">
        <v>186</v>
      </c>
      <c r="P232" t="s">
        <v>391</v>
      </c>
      <c r="Q232" t="s">
        <v>406</v>
      </c>
    </row>
    <row r="233" spans="14:17" hidden="1" x14ac:dyDescent="0.3">
      <c r="N233" t="s">
        <v>249</v>
      </c>
      <c r="O233" t="s">
        <v>186</v>
      </c>
      <c r="P233" t="s">
        <v>391</v>
      </c>
      <c r="Q233" t="s">
        <v>407</v>
      </c>
    </row>
    <row r="234" spans="14:17" hidden="1" x14ac:dyDescent="0.3">
      <c r="N234" t="s">
        <v>249</v>
      </c>
      <c r="O234" t="s">
        <v>186</v>
      </c>
      <c r="P234" t="s">
        <v>391</v>
      </c>
      <c r="Q234" t="s">
        <v>408</v>
      </c>
    </row>
    <row r="235" spans="14:17" hidden="1" x14ac:dyDescent="0.3">
      <c r="N235" t="s">
        <v>249</v>
      </c>
      <c r="O235" t="s">
        <v>186</v>
      </c>
      <c r="P235" t="s">
        <v>391</v>
      </c>
      <c r="Q235" t="s">
        <v>409</v>
      </c>
    </row>
    <row r="236" spans="14:17" hidden="1" x14ac:dyDescent="0.3">
      <c r="N236" t="s">
        <v>249</v>
      </c>
      <c r="O236" t="s">
        <v>186</v>
      </c>
      <c r="P236" t="s">
        <v>391</v>
      </c>
      <c r="Q236" t="s">
        <v>410</v>
      </c>
    </row>
    <row r="237" spans="14:17" hidden="1" x14ac:dyDescent="0.3">
      <c r="N237" t="s">
        <v>249</v>
      </c>
      <c r="O237" t="s">
        <v>186</v>
      </c>
      <c r="P237" t="s">
        <v>391</v>
      </c>
      <c r="Q237" t="s">
        <v>411</v>
      </c>
    </row>
    <row r="238" spans="14:17" hidden="1" x14ac:dyDescent="0.3">
      <c r="N238" t="s">
        <v>249</v>
      </c>
      <c r="O238" t="s">
        <v>186</v>
      </c>
      <c r="P238" t="s">
        <v>391</v>
      </c>
      <c r="Q238" t="s">
        <v>412</v>
      </c>
    </row>
    <row r="239" spans="14:17" hidden="1" x14ac:dyDescent="0.3">
      <c r="N239" t="s">
        <v>249</v>
      </c>
      <c r="O239" t="s">
        <v>413</v>
      </c>
      <c r="P239" t="s">
        <v>414</v>
      </c>
      <c r="Q239" t="s">
        <v>415</v>
      </c>
    </row>
    <row r="240" spans="14:17" hidden="1" x14ac:dyDescent="0.3">
      <c r="N240" t="s">
        <v>249</v>
      </c>
      <c r="O240" t="s">
        <v>413</v>
      </c>
      <c r="P240" t="s">
        <v>416</v>
      </c>
      <c r="Q240" t="s">
        <v>417</v>
      </c>
    </row>
    <row r="241" spans="14:17" hidden="1" x14ac:dyDescent="0.3">
      <c r="N241" t="s">
        <v>249</v>
      </c>
      <c r="O241" t="s">
        <v>413</v>
      </c>
      <c r="P241" t="s">
        <v>416</v>
      </c>
      <c r="Q241" t="s">
        <v>418</v>
      </c>
    </row>
    <row r="242" spans="14:17" hidden="1" x14ac:dyDescent="0.3">
      <c r="N242" t="s">
        <v>249</v>
      </c>
      <c r="O242" t="s">
        <v>413</v>
      </c>
      <c r="P242" t="s">
        <v>416</v>
      </c>
      <c r="Q242" t="s">
        <v>419</v>
      </c>
    </row>
    <row r="243" spans="14:17" hidden="1" x14ac:dyDescent="0.3">
      <c r="N243" t="s">
        <v>249</v>
      </c>
      <c r="O243" t="s">
        <v>413</v>
      </c>
      <c r="P243" t="s">
        <v>416</v>
      </c>
      <c r="Q243" t="s">
        <v>420</v>
      </c>
    </row>
    <row r="244" spans="14:17" hidden="1" x14ac:dyDescent="0.3">
      <c r="N244" t="s">
        <v>249</v>
      </c>
      <c r="O244" t="s">
        <v>413</v>
      </c>
      <c r="P244" t="s">
        <v>421</v>
      </c>
      <c r="Q244" t="s">
        <v>422</v>
      </c>
    </row>
    <row r="245" spans="14:17" hidden="1" x14ac:dyDescent="0.3">
      <c r="N245" t="s">
        <v>249</v>
      </c>
      <c r="O245" t="s">
        <v>413</v>
      </c>
      <c r="P245" t="s">
        <v>421</v>
      </c>
      <c r="Q245" t="s">
        <v>423</v>
      </c>
    </row>
    <row r="246" spans="14:17" hidden="1" x14ac:dyDescent="0.3">
      <c r="N246" t="s">
        <v>249</v>
      </c>
      <c r="O246" t="s">
        <v>413</v>
      </c>
      <c r="P246" t="s">
        <v>421</v>
      </c>
      <c r="Q246" t="s">
        <v>424</v>
      </c>
    </row>
    <row r="247" spans="14:17" hidden="1" x14ac:dyDescent="0.3">
      <c r="N247" t="s">
        <v>249</v>
      </c>
      <c r="O247" t="s">
        <v>413</v>
      </c>
      <c r="P247" t="s">
        <v>421</v>
      </c>
      <c r="Q247" t="s">
        <v>425</v>
      </c>
    </row>
    <row r="248" spans="14:17" hidden="1" x14ac:dyDescent="0.3">
      <c r="N248" t="s">
        <v>249</v>
      </c>
      <c r="O248" t="s">
        <v>413</v>
      </c>
      <c r="P248" t="s">
        <v>421</v>
      </c>
      <c r="Q248" t="s">
        <v>426</v>
      </c>
    </row>
    <row r="249" spans="14:17" hidden="1" x14ac:dyDescent="0.3">
      <c r="N249" t="s">
        <v>249</v>
      </c>
      <c r="O249" t="s">
        <v>413</v>
      </c>
      <c r="P249" t="s">
        <v>427</v>
      </c>
      <c r="Q249" t="s">
        <v>428</v>
      </c>
    </row>
    <row r="250" spans="14:17" hidden="1" x14ac:dyDescent="0.3">
      <c r="N250" t="s">
        <v>249</v>
      </c>
      <c r="O250" t="s">
        <v>413</v>
      </c>
      <c r="P250" t="s">
        <v>427</v>
      </c>
      <c r="Q250" t="s">
        <v>429</v>
      </c>
    </row>
    <row r="251" spans="14:17" hidden="1" x14ac:dyDescent="0.3">
      <c r="N251" t="s">
        <v>249</v>
      </c>
      <c r="O251" t="s">
        <v>189</v>
      </c>
      <c r="P251" t="s">
        <v>118</v>
      </c>
      <c r="Q251" t="s">
        <v>231</v>
      </c>
    </row>
    <row r="252" spans="14:17" hidden="1" x14ac:dyDescent="0.3">
      <c r="N252" t="s">
        <v>249</v>
      </c>
      <c r="O252" t="s">
        <v>189</v>
      </c>
      <c r="P252" t="s">
        <v>118</v>
      </c>
      <c r="Q252" t="s">
        <v>156</v>
      </c>
    </row>
    <row r="253" spans="14:17" hidden="1" x14ac:dyDescent="0.3">
      <c r="N253" t="s">
        <v>249</v>
      </c>
      <c r="O253" t="s">
        <v>189</v>
      </c>
      <c r="P253" t="s">
        <v>118</v>
      </c>
      <c r="Q253" t="s">
        <v>157</v>
      </c>
    </row>
    <row r="254" spans="14:17" hidden="1" x14ac:dyDescent="0.3">
      <c r="N254" t="s">
        <v>249</v>
      </c>
      <c r="O254" t="s">
        <v>189</v>
      </c>
      <c r="P254" t="s">
        <v>118</v>
      </c>
      <c r="Q254" t="s">
        <v>190</v>
      </c>
    </row>
    <row r="255" spans="14:17" hidden="1" x14ac:dyDescent="0.3">
      <c r="N255" t="s">
        <v>249</v>
      </c>
      <c r="O255" t="s">
        <v>189</v>
      </c>
      <c r="P255" t="s">
        <v>118</v>
      </c>
      <c r="Q255" t="s">
        <v>430</v>
      </c>
    </row>
    <row r="256" spans="14:17" hidden="1" x14ac:dyDescent="0.3">
      <c r="N256" t="s">
        <v>249</v>
      </c>
      <c r="O256" t="s">
        <v>189</v>
      </c>
      <c r="P256" t="s">
        <v>118</v>
      </c>
      <c r="Q256" t="s">
        <v>431</v>
      </c>
    </row>
    <row r="257" spans="14:17" hidden="1" x14ac:dyDescent="0.3">
      <c r="N257" t="s">
        <v>249</v>
      </c>
      <c r="O257" t="s">
        <v>189</v>
      </c>
      <c r="P257" t="s">
        <v>118</v>
      </c>
      <c r="Q257" t="s">
        <v>432</v>
      </c>
    </row>
    <row r="258" spans="14:17" hidden="1" x14ac:dyDescent="0.3">
      <c r="N258" t="s">
        <v>249</v>
      </c>
      <c r="O258" t="s">
        <v>189</v>
      </c>
      <c r="P258" t="s">
        <v>118</v>
      </c>
      <c r="Q258" t="s">
        <v>433</v>
      </c>
    </row>
    <row r="259" spans="14:17" hidden="1" x14ac:dyDescent="0.3">
      <c r="N259" t="s">
        <v>249</v>
      </c>
      <c r="O259" t="s">
        <v>189</v>
      </c>
      <c r="P259" t="s">
        <v>118</v>
      </c>
      <c r="Q259" t="s">
        <v>191</v>
      </c>
    </row>
    <row r="260" spans="14:17" hidden="1" x14ac:dyDescent="0.3">
      <c r="N260" t="s">
        <v>249</v>
      </c>
      <c r="O260" t="s">
        <v>189</v>
      </c>
      <c r="P260" t="s">
        <v>119</v>
      </c>
      <c r="Q260" t="s">
        <v>434</v>
      </c>
    </row>
    <row r="261" spans="14:17" hidden="1" x14ac:dyDescent="0.3">
      <c r="N261" t="s">
        <v>249</v>
      </c>
      <c r="O261" t="s">
        <v>189</v>
      </c>
      <c r="P261" t="s">
        <v>119</v>
      </c>
      <c r="Q261" t="s">
        <v>158</v>
      </c>
    </row>
    <row r="262" spans="14:17" hidden="1" x14ac:dyDescent="0.3">
      <c r="N262" t="s">
        <v>249</v>
      </c>
      <c r="O262" t="s">
        <v>189</v>
      </c>
      <c r="P262" t="s">
        <v>119</v>
      </c>
      <c r="Q262" t="s">
        <v>435</v>
      </c>
    </row>
    <row r="263" spans="14:17" hidden="1" x14ac:dyDescent="0.3">
      <c r="N263" t="s">
        <v>249</v>
      </c>
      <c r="O263" t="s">
        <v>189</v>
      </c>
      <c r="P263" t="s">
        <v>119</v>
      </c>
      <c r="Q263" t="s">
        <v>436</v>
      </c>
    </row>
    <row r="264" spans="14:17" hidden="1" x14ac:dyDescent="0.3">
      <c r="N264" t="s">
        <v>249</v>
      </c>
      <c r="O264" t="s">
        <v>189</v>
      </c>
      <c r="P264" t="s">
        <v>119</v>
      </c>
      <c r="Q264" t="s">
        <v>193</v>
      </c>
    </row>
    <row r="265" spans="14:17" hidden="1" x14ac:dyDescent="0.3">
      <c r="N265" t="s">
        <v>249</v>
      </c>
      <c r="O265" t="s">
        <v>189</v>
      </c>
      <c r="P265" t="s">
        <v>119</v>
      </c>
      <c r="Q265" t="s">
        <v>437</v>
      </c>
    </row>
    <row r="266" spans="14:17" hidden="1" x14ac:dyDescent="0.3">
      <c r="N266" t="s">
        <v>249</v>
      </c>
      <c r="O266" t="s">
        <v>189</v>
      </c>
      <c r="P266" t="s">
        <v>119</v>
      </c>
      <c r="Q266" t="s">
        <v>438</v>
      </c>
    </row>
    <row r="267" spans="14:17" hidden="1" x14ac:dyDescent="0.3">
      <c r="N267" t="s">
        <v>249</v>
      </c>
      <c r="O267" t="s">
        <v>189</v>
      </c>
      <c r="P267" t="s">
        <v>119</v>
      </c>
      <c r="Q267" t="s">
        <v>439</v>
      </c>
    </row>
    <row r="268" spans="14:17" hidden="1" x14ac:dyDescent="0.3">
      <c r="N268" t="s">
        <v>249</v>
      </c>
      <c r="O268" t="s">
        <v>189</v>
      </c>
      <c r="P268" t="s">
        <v>119</v>
      </c>
      <c r="Q268" t="s">
        <v>440</v>
      </c>
    </row>
    <row r="269" spans="14:17" hidden="1" x14ac:dyDescent="0.3">
      <c r="N269" t="s">
        <v>249</v>
      </c>
      <c r="O269" t="s">
        <v>189</v>
      </c>
      <c r="P269" t="s">
        <v>119</v>
      </c>
      <c r="Q269" t="s">
        <v>441</v>
      </c>
    </row>
    <row r="270" spans="14:17" hidden="1" x14ac:dyDescent="0.3">
      <c r="N270" t="s">
        <v>249</v>
      </c>
      <c r="O270" t="s">
        <v>189</v>
      </c>
      <c r="P270" t="s">
        <v>119</v>
      </c>
      <c r="Q270" t="s">
        <v>442</v>
      </c>
    </row>
    <row r="271" spans="14:17" hidden="1" x14ac:dyDescent="0.3">
      <c r="N271" t="s">
        <v>249</v>
      </c>
      <c r="O271" t="s">
        <v>189</v>
      </c>
      <c r="P271" t="s">
        <v>119</v>
      </c>
      <c r="Q271" t="s">
        <v>443</v>
      </c>
    </row>
    <row r="272" spans="14:17" hidden="1" x14ac:dyDescent="0.3">
      <c r="N272" t="s">
        <v>249</v>
      </c>
      <c r="O272" t="s">
        <v>189</v>
      </c>
      <c r="P272" t="s">
        <v>119</v>
      </c>
      <c r="Q272" t="s">
        <v>444</v>
      </c>
    </row>
    <row r="273" spans="14:17" hidden="1" x14ac:dyDescent="0.3">
      <c r="N273" t="s">
        <v>249</v>
      </c>
      <c r="O273" t="s">
        <v>189</v>
      </c>
      <c r="P273" t="s">
        <v>119</v>
      </c>
      <c r="Q273" t="s">
        <v>445</v>
      </c>
    </row>
    <row r="274" spans="14:17" hidden="1" x14ac:dyDescent="0.3">
      <c r="N274" t="s">
        <v>249</v>
      </c>
      <c r="O274" t="s">
        <v>189</v>
      </c>
      <c r="P274" t="s">
        <v>119</v>
      </c>
      <c r="Q274" t="s">
        <v>446</v>
      </c>
    </row>
    <row r="275" spans="14:17" hidden="1" x14ac:dyDescent="0.3">
      <c r="N275" t="s">
        <v>249</v>
      </c>
      <c r="O275" t="s">
        <v>189</v>
      </c>
      <c r="P275" t="s">
        <v>119</v>
      </c>
      <c r="Q275" t="s">
        <v>447</v>
      </c>
    </row>
    <row r="276" spans="14:17" hidden="1" x14ac:dyDescent="0.3">
      <c r="N276" t="s">
        <v>249</v>
      </c>
      <c r="O276" t="s">
        <v>189</v>
      </c>
      <c r="P276" t="s">
        <v>119</v>
      </c>
      <c r="Q276" t="s">
        <v>232</v>
      </c>
    </row>
    <row r="277" spans="14:17" hidden="1" x14ac:dyDescent="0.3">
      <c r="N277" t="s">
        <v>249</v>
      </c>
      <c r="O277" t="s">
        <v>189</v>
      </c>
      <c r="P277" t="s">
        <v>119</v>
      </c>
      <c r="Q277" t="s">
        <v>448</v>
      </c>
    </row>
    <row r="278" spans="14:17" hidden="1" x14ac:dyDescent="0.3">
      <c r="N278" t="s">
        <v>249</v>
      </c>
      <c r="O278" t="s">
        <v>189</v>
      </c>
      <c r="P278" t="s">
        <v>119</v>
      </c>
      <c r="Q278" t="s">
        <v>194</v>
      </c>
    </row>
    <row r="279" spans="14:17" hidden="1" x14ac:dyDescent="0.3">
      <c r="N279" t="s">
        <v>249</v>
      </c>
      <c r="O279" t="s">
        <v>189</v>
      </c>
      <c r="P279" t="s">
        <v>119</v>
      </c>
      <c r="Q279" t="s">
        <v>449</v>
      </c>
    </row>
    <row r="280" spans="14:17" hidden="1" x14ac:dyDescent="0.3">
      <c r="N280" t="s">
        <v>249</v>
      </c>
      <c r="O280" t="s">
        <v>189</v>
      </c>
      <c r="P280" t="s">
        <v>450</v>
      </c>
      <c r="Q280" t="s">
        <v>451</v>
      </c>
    </row>
    <row r="281" spans="14:17" hidden="1" x14ac:dyDescent="0.3">
      <c r="N281" t="s">
        <v>249</v>
      </c>
      <c r="O281" t="s">
        <v>189</v>
      </c>
      <c r="P281" t="s">
        <v>450</v>
      </c>
      <c r="Q281" t="s">
        <v>452</v>
      </c>
    </row>
    <row r="282" spans="14:17" hidden="1" x14ac:dyDescent="0.3">
      <c r="N282" t="s">
        <v>249</v>
      </c>
      <c r="O282" t="s">
        <v>189</v>
      </c>
      <c r="P282" t="s">
        <v>450</v>
      </c>
      <c r="Q282" t="s">
        <v>453</v>
      </c>
    </row>
    <row r="283" spans="14:17" hidden="1" x14ac:dyDescent="0.3">
      <c r="N283" t="s">
        <v>249</v>
      </c>
      <c r="O283" t="s">
        <v>189</v>
      </c>
      <c r="P283" t="s">
        <v>450</v>
      </c>
      <c r="Q283" t="s">
        <v>454</v>
      </c>
    </row>
    <row r="284" spans="14:17" hidden="1" x14ac:dyDescent="0.3">
      <c r="N284" t="s">
        <v>249</v>
      </c>
      <c r="O284" t="s">
        <v>189</v>
      </c>
      <c r="P284" t="s">
        <v>450</v>
      </c>
      <c r="Q284" t="s">
        <v>455</v>
      </c>
    </row>
    <row r="285" spans="14:17" hidden="1" x14ac:dyDescent="0.3">
      <c r="N285" t="s">
        <v>249</v>
      </c>
      <c r="O285" t="s">
        <v>189</v>
      </c>
      <c r="P285" t="s">
        <v>196</v>
      </c>
      <c r="Q285" t="s">
        <v>197</v>
      </c>
    </row>
    <row r="286" spans="14:17" hidden="1" x14ac:dyDescent="0.3">
      <c r="N286" t="s">
        <v>249</v>
      </c>
      <c r="O286" t="s">
        <v>189</v>
      </c>
      <c r="P286" t="s">
        <v>196</v>
      </c>
      <c r="Q286" t="s">
        <v>456</v>
      </c>
    </row>
    <row r="287" spans="14:17" hidden="1" x14ac:dyDescent="0.3">
      <c r="N287" t="s">
        <v>249</v>
      </c>
      <c r="O287" t="s">
        <v>189</v>
      </c>
      <c r="P287" t="s">
        <v>196</v>
      </c>
      <c r="Q287" t="s">
        <v>457</v>
      </c>
    </row>
    <row r="288" spans="14:17" hidden="1" x14ac:dyDescent="0.3">
      <c r="N288" t="s">
        <v>249</v>
      </c>
      <c r="O288" t="s">
        <v>189</v>
      </c>
      <c r="P288" t="s">
        <v>196</v>
      </c>
      <c r="Q288" t="s">
        <v>458</v>
      </c>
    </row>
    <row r="289" spans="14:17" hidden="1" x14ac:dyDescent="0.3">
      <c r="N289" t="s">
        <v>249</v>
      </c>
      <c r="O289" t="s">
        <v>189</v>
      </c>
      <c r="P289" t="s">
        <v>120</v>
      </c>
      <c r="Q289" t="s">
        <v>459</v>
      </c>
    </row>
    <row r="290" spans="14:17" hidden="1" x14ac:dyDescent="0.3">
      <c r="N290" t="s">
        <v>249</v>
      </c>
      <c r="O290" t="s">
        <v>189</v>
      </c>
      <c r="P290" t="s">
        <v>120</v>
      </c>
      <c r="Q290" t="s">
        <v>460</v>
      </c>
    </row>
    <row r="291" spans="14:17" hidden="1" x14ac:dyDescent="0.3">
      <c r="N291" t="s">
        <v>249</v>
      </c>
      <c r="O291" t="s">
        <v>189</v>
      </c>
      <c r="P291" t="s">
        <v>120</v>
      </c>
      <c r="Q291" t="s">
        <v>461</v>
      </c>
    </row>
    <row r="292" spans="14:17" hidden="1" x14ac:dyDescent="0.3">
      <c r="N292" t="s">
        <v>249</v>
      </c>
      <c r="O292" t="s">
        <v>189</v>
      </c>
      <c r="P292" t="s">
        <v>120</v>
      </c>
      <c r="Q292" t="s">
        <v>462</v>
      </c>
    </row>
    <row r="293" spans="14:17" hidden="1" x14ac:dyDescent="0.3">
      <c r="N293" t="s">
        <v>249</v>
      </c>
      <c r="O293" t="s">
        <v>189</v>
      </c>
      <c r="P293" t="s">
        <v>120</v>
      </c>
      <c r="Q293" t="s">
        <v>166</v>
      </c>
    </row>
    <row r="294" spans="14:17" hidden="1" x14ac:dyDescent="0.3">
      <c r="N294" t="s">
        <v>249</v>
      </c>
      <c r="O294" t="s">
        <v>189</v>
      </c>
      <c r="P294" t="s">
        <v>120</v>
      </c>
      <c r="Q294" t="s">
        <v>463</v>
      </c>
    </row>
    <row r="295" spans="14:17" hidden="1" x14ac:dyDescent="0.3">
      <c r="N295" t="s">
        <v>249</v>
      </c>
      <c r="O295" t="s">
        <v>189</v>
      </c>
      <c r="P295" t="s">
        <v>121</v>
      </c>
      <c r="Q295" t="s">
        <v>464</v>
      </c>
    </row>
    <row r="296" spans="14:17" hidden="1" x14ac:dyDescent="0.3">
      <c r="N296" t="s">
        <v>249</v>
      </c>
      <c r="O296" t="s">
        <v>189</v>
      </c>
      <c r="P296" t="s">
        <v>121</v>
      </c>
      <c r="Q296" t="s">
        <v>167</v>
      </c>
    </row>
    <row r="297" spans="14:17" hidden="1" x14ac:dyDescent="0.3">
      <c r="N297" t="s">
        <v>249</v>
      </c>
      <c r="O297" t="s">
        <v>189</v>
      </c>
      <c r="P297" t="s">
        <v>121</v>
      </c>
      <c r="Q297" t="s">
        <v>465</v>
      </c>
    </row>
    <row r="298" spans="14:17" hidden="1" x14ac:dyDescent="0.3">
      <c r="N298" t="s">
        <v>249</v>
      </c>
      <c r="O298" t="s">
        <v>189</v>
      </c>
      <c r="P298" t="s">
        <v>121</v>
      </c>
      <c r="Q298" t="s">
        <v>198</v>
      </c>
    </row>
    <row r="299" spans="14:17" hidden="1" x14ac:dyDescent="0.3">
      <c r="N299" t="s">
        <v>249</v>
      </c>
      <c r="O299" t="s">
        <v>189</v>
      </c>
      <c r="P299" t="s">
        <v>121</v>
      </c>
      <c r="Q299" t="s">
        <v>466</v>
      </c>
    </row>
    <row r="300" spans="14:17" hidden="1" x14ac:dyDescent="0.3">
      <c r="N300" t="s">
        <v>249</v>
      </c>
      <c r="O300" t="s">
        <v>189</v>
      </c>
      <c r="P300" t="s">
        <v>121</v>
      </c>
      <c r="Q300" t="s">
        <v>467</v>
      </c>
    </row>
    <row r="301" spans="14:17" hidden="1" x14ac:dyDescent="0.3">
      <c r="N301" t="s">
        <v>249</v>
      </c>
      <c r="O301" t="s">
        <v>189</v>
      </c>
      <c r="P301" t="s">
        <v>468</v>
      </c>
      <c r="Q301" t="s">
        <v>469</v>
      </c>
    </row>
    <row r="302" spans="14:17" hidden="1" x14ac:dyDescent="0.3">
      <c r="N302" t="s">
        <v>249</v>
      </c>
      <c r="O302" t="s">
        <v>189</v>
      </c>
      <c r="P302" t="s">
        <v>468</v>
      </c>
      <c r="Q302" t="s">
        <v>470</v>
      </c>
    </row>
    <row r="303" spans="14:17" hidden="1" x14ac:dyDescent="0.3">
      <c r="N303" t="s">
        <v>249</v>
      </c>
      <c r="O303" t="s">
        <v>189</v>
      </c>
      <c r="P303" t="s">
        <v>468</v>
      </c>
      <c r="Q303" t="s">
        <v>471</v>
      </c>
    </row>
    <row r="304" spans="14:17" hidden="1" x14ac:dyDescent="0.3">
      <c r="N304" t="s">
        <v>249</v>
      </c>
      <c r="O304" t="s">
        <v>189</v>
      </c>
      <c r="P304" t="s">
        <v>468</v>
      </c>
      <c r="Q304" t="s">
        <v>472</v>
      </c>
    </row>
    <row r="305" spans="14:17" hidden="1" x14ac:dyDescent="0.3">
      <c r="N305" t="s">
        <v>249</v>
      </c>
      <c r="O305" t="s">
        <v>189</v>
      </c>
      <c r="P305" t="s">
        <v>468</v>
      </c>
      <c r="Q305" t="s">
        <v>473</v>
      </c>
    </row>
    <row r="306" spans="14:17" hidden="1" x14ac:dyDescent="0.3">
      <c r="N306" t="s">
        <v>249</v>
      </c>
      <c r="O306" t="s">
        <v>189</v>
      </c>
      <c r="P306" t="s">
        <v>468</v>
      </c>
      <c r="Q306" t="s">
        <v>474</v>
      </c>
    </row>
    <row r="307" spans="14:17" hidden="1" x14ac:dyDescent="0.3">
      <c r="N307" t="s">
        <v>249</v>
      </c>
      <c r="O307" t="s">
        <v>189</v>
      </c>
      <c r="P307" t="s">
        <v>468</v>
      </c>
      <c r="Q307" t="s">
        <v>475</v>
      </c>
    </row>
    <row r="308" spans="14:17" hidden="1" x14ac:dyDescent="0.3">
      <c r="N308" t="s">
        <v>249</v>
      </c>
      <c r="O308" t="s">
        <v>189</v>
      </c>
      <c r="P308" t="s">
        <v>468</v>
      </c>
      <c r="Q308" t="s">
        <v>476</v>
      </c>
    </row>
    <row r="309" spans="14:17" hidden="1" x14ac:dyDescent="0.3">
      <c r="N309" t="s">
        <v>249</v>
      </c>
      <c r="O309" t="s">
        <v>189</v>
      </c>
      <c r="P309" t="s">
        <v>468</v>
      </c>
      <c r="Q309" t="s">
        <v>477</v>
      </c>
    </row>
    <row r="310" spans="14:17" hidden="1" x14ac:dyDescent="0.3">
      <c r="N310" t="s">
        <v>249</v>
      </c>
      <c r="O310" t="s">
        <v>189</v>
      </c>
      <c r="P310" t="s">
        <v>468</v>
      </c>
      <c r="Q310" t="s">
        <v>478</v>
      </c>
    </row>
    <row r="311" spans="14:17" hidden="1" x14ac:dyDescent="0.3">
      <c r="N311" t="s">
        <v>249</v>
      </c>
      <c r="O311" t="s">
        <v>189</v>
      </c>
      <c r="P311" t="s">
        <v>468</v>
      </c>
      <c r="Q311" t="s">
        <v>479</v>
      </c>
    </row>
    <row r="312" spans="14:17" hidden="1" x14ac:dyDescent="0.3">
      <c r="N312" t="s">
        <v>249</v>
      </c>
      <c r="O312" t="s">
        <v>189</v>
      </c>
      <c r="P312" t="s">
        <v>468</v>
      </c>
      <c r="Q312" t="s">
        <v>480</v>
      </c>
    </row>
    <row r="313" spans="14:17" hidden="1" x14ac:dyDescent="0.3">
      <c r="N313" t="s">
        <v>249</v>
      </c>
      <c r="O313" t="s">
        <v>199</v>
      </c>
      <c r="P313" t="s">
        <v>122</v>
      </c>
      <c r="Q313" t="s">
        <v>162</v>
      </c>
    </row>
    <row r="314" spans="14:17" hidden="1" x14ac:dyDescent="0.3">
      <c r="N314" t="s">
        <v>249</v>
      </c>
      <c r="O314" t="s">
        <v>199</v>
      </c>
      <c r="P314" t="s">
        <v>122</v>
      </c>
      <c r="Q314" t="s">
        <v>481</v>
      </c>
    </row>
    <row r="315" spans="14:17" hidden="1" x14ac:dyDescent="0.3">
      <c r="N315" t="s">
        <v>249</v>
      </c>
      <c r="O315" t="s">
        <v>199</v>
      </c>
      <c r="P315" t="s">
        <v>122</v>
      </c>
      <c r="Q315" t="s">
        <v>482</v>
      </c>
    </row>
    <row r="316" spans="14:17" hidden="1" x14ac:dyDescent="0.3">
      <c r="N316" t="s">
        <v>249</v>
      </c>
      <c r="O316" t="s">
        <v>199</v>
      </c>
      <c r="P316" t="s">
        <v>122</v>
      </c>
      <c r="Q316" t="s">
        <v>483</v>
      </c>
    </row>
    <row r="317" spans="14:17" hidden="1" x14ac:dyDescent="0.3">
      <c r="N317" t="s">
        <v>249</v>
      </c>
      <c r="O317" t="s">
        <v>199</v>
      </c>
      <c r="P317" t="s">
        <v>122</v>
      </c>
      <c r="Q317" t="s">
        <v>484</v>
      </c>
    </row>
    <row r="318" spans="14:17" hidden="1" x14ac:dyDescent="0.3">
      <c r="N318" t="s">
        <v>249</v>
      </c>
      <c r="O318" t="s">
        <v>199</v>
      </c>
      <c r="P318" t="s">
        <v>122</v>
      </c>
      <c r="Q318" t="s">
        <v>485</v>
      </c>
    </row>
    <row r="319" spans="14:17" hidden="1" x14ac:dyDescent="0.3">
      <c r="N319" t="s">
        <v>249</v>
      </c>
      <c r="O319" t="s">
        <v>199</v>
      </c>
      <c r="P319" t="s">
        <v>123</v>
      </c>
      <c r="Q319" t="s">
        <v>486</v>
      </c>
    </row>
    <row r="320" spans="14:17" hidden="1" x14ac:dyDescent="0.3">
      <c r="N320" t="s">
        <v>249</v>
      </c>
      <c r="O320" t="s">
        <v>199</v>
      </c>
      <c r="P320" t="s">
        <v>123</v>
      </c>
      <c r="Q320" t="s">
        <v>487</v>
      </c>
    </row>
    <row r="321" spans="14:17" hidden="1" x14ac:dyDescent="0.3">
      <c r="N321" t="s">
        <v>249</v>
      </c>
      <c r="O321" t="s">
        <v>199</v>
      </c>
      <c r="P321" t="s">
        <v>123</v>
      </c>
      <c r="Q321" t="s">
        <v>488</v>
      </c>
    </row>
    <row r="322" spans="14:17" hidden="1" x14ac:dyDescent="0.3">
      <c r="N322" t="s">
        <v>249</v>
      </c>
      <c r="O322" t="s">
        <v>199</v>
      </c>
      <c r="P322" t="s">
        <v>123</v>
      </c>
      <c r="Q322" t="s">
        <v>489</v>
      </c>
    </row>
    <row r="323" spans="14:17" hidden="1" x14ac:dyDescent="0.3">
      <c r="N323" t="s">
        <v>249</v>
      </c>
      <c r="O323" t="s">
        <v>199</v>
      </c>
      <c r="P323" t="s">
        <v>123</v>
      </c>
      <c r="Q323" t="s">
        <v>233</v>
      </c>
    </row>
    <row r="324" spans="14:17" hidden="1" x14ac:dyDescent="0.3">
      <c r="N324" t="s">
        <v>249</v>
      </c>
      <c r="O324" t="s">
        <v>199</v>
      </c>
      <c r="P324" t="s">
        <v>123</v>
      </c>
      <c r="Q324" t="s">
        <v>490</v>
      </c>
    </row>
    <row r="325" spans="14:17" hidden="1" x14ac:dyDescent="0.3">
      <c r="N325" t="s">
        <v>249</v>
      </c>
      <c r="O325" t="s">
        <v>199</v>
      </c>
      <c r="P325" t="s">
        <v>123</v>
      </c>
      <c r="Q325" t="s">
        <v>202</v>
      </c>
    </row>
    <row r="326" spans="14:17" hidden="1" x14ac:dyDescent="0.3">
      <c r="N326" t="s">
        <v>249</v>
      </c>
      <c r="O326" t="s">
        <v>199</v>
      </c>
      <c r="P326" t="s">
        <v>123</v>
      </c>
      <c r="Q326" t="s">
        <v>203</v>
      </c>
    </row>
    <row r="327" spans="14:17" hidden="1" x14ac:dyDescent="0.3">
      <c r="N327" t="s">
        <v>249</v>
      </c>
      <c r="O327" t="s">
        <v>199</v>
      </c>
      <c r="P327" t="s">
        <v>123</v>
      </c>
      <c r="Q327" t="s">
        <v>491</v>
      </c>
    </row>
    <row r="328" spans="14:17" hidden="1" x14ac:dyDescent="0.3">
      <c r="N328" t="s">
        <v>249</v>
      </c>
      <c r="O328" t="s">
        <v>199</v>
      </c>
      <c r="P328" t="s">
        <v>124</v>
      </c>
      <c r="Q328" t="s">
        <v>234</v>
      </c>
    </row>
    <row r="329" spans="14:17" hidden="1" x14ac:dyDescent="0.3">
      <c r="N329" t="s">
        <v>249</v>
      </c>
      <c r="O329" t="s">
        <v>199</v>
      </c>
      <c r="P329" t="s">
        <v>124</v>
      </c>
      <c r="Q329" t="s">
        <v>492</v>
      </c>
    </row>
    <row r="330" spans="14:17" hidden="1" x14ac:dyDescent="0.3">
      <c r="N330" t="s">
        <v>249</v>
      </c>
      <c r="O330" t="s">
        <v>199</v>
      </c>
      <c r="P330" t="s">
        <v>124</v>
      </c>
      <c r="Q330" t="s">
        <v>493</v>
      </c>
    </row>
    <row r="331" spans="14:17" hidden="1" x14ac:dyDescent="0.3">
      <c r="N331" t="s">
        <v>249</v>
      </c>
      <c r="O331" t="s">
        <v>199</v>
      </c>
      <c r="P331" t="s">
        <v>124</v>
      </c>
      <c r="Q331" t="s">
        <v>236</v>
      </c>
    </row>
    <row r="332" spans="14:17" hidden="1" x14ac:dyDescent="0.3">
      <c r="N332" t="s">
        <v>249</v>
      </c>
      <c r="O332" t="s">
        <v>199</v>
      </c>
      <c r="P332" t="s">
        <v>124</v>
      </c>
      <c r="Q332" t="s">
        <v>494</v>
      </c>
    </row>
    <row r="333" spans="14:17" hidden="1" x14ac:dyDescent="0.3">
      <c r="N333" t="s">
        <v>249</v>
      </c>
      <c r="O333" t="s">
        <v>199</v>
      </c>
      <c r="P333" t="s">
        <v>124</v>
      </c>
      <c r="Q333" t="s">
        <v>495</v>
      </c>
    </row>
    <row r="334" spans="14:17" hidden="1" x14ac:dyDescent="0.3">
      <c r="N334" t="s">
        <v>249</v>
      </c>
      <c r="O334" t="s">
        <v>204</v>
      </c>
      <c r="P334" t="s">
        <v>496</v>
      </c>
      <c r="Q334" t="s">
        <v>497</v>
      </c>
    </row>
    <row r="335" spans="14:17" hidden="1" x14ac:dyDescent="0.3">
      <c r="N335" t="s">
        <v>249</v>
      </c>
      <c r="O335" t="s">
        <v>204</v>
      </c>
      <c r="P335" t="s">
        <v>496</v>
      </c>
      <c r="Q335" t="s">
        <v>498</v>
      </c>
    </row>
    <row r="336" spans="14:17" hidden="1" x14ac:dyDescent="0.3">
      <c r="N336" t="s">
        <v>249</v>
      </c>
      <c r="O336" t="s">
        <v>204</v>
      </c>
      <c r="P336" t="s">
        <v>496</v>
      </c>
      <c r="Q336" t="s">
        <v>499</v>
      </c>
    </row>
    <row r="337" spans="14:17" hidden="1" x14ac:dyDescent="0.3">
      <c r="N337" t="s">
        <v>249</v>
      </c>
      <c r="O337" t="s">
        <v>204</v>
      </c>
      <c r="P337" t="s">
        <v>496</v>
      </c>
      <c r="Q337" t="s">
        <v>500</v>
      </c>
    </row>
    <row r="338" spans="14:17" hidden="1" x14ac:dyDescent="0.3">
      <c r="N338" t="s">
        <v>249</v>
      </c>
      <c r="O338" t="s">
        <v>204</v>
      </c>
      <c r="P338" t="s">
        <v>496</v>
      </c>
      <c r="Q338" t="s">
        <v>501</v>
      </c>
    </row>
    <row r="339" spans="14:17" hidden="1" x14ac:dyDescent="0.3">
      <c r="N339" t="s">
        <v>249</v>
      </c>
      <c r="O339" t="s">
        <v>204</v>
      </c>
      <c r="P339" t="s">
        <v>496</v>
      </c>
      <c r="Q339" t="s">
        <v>502</v>
      </c>
    </row>
    <row r="340" spans="14:17" hidden="1" x14ac:dyDescent="0.3">
      <c r="N340" t="s">
        <v>249</v>
      </c>
      <c r="O340" t="s">
        <v>204</v>
      </c>
      <c r="P340" t="s">
        <v>496</v>
      </c>
      <c r="Q340" t="s">
        <v>503</v>
      </c>
    </row>
    <row r="341" spans="14:17" hidden="1" x14ac:dyDescent="0.3">
      <c r="N341" t="s">
        <v>249</v>
      </c>
      <c r="O341" t="s">
        <v>204</v>
      </c>
      <c r="P341" t="s">
        <v>496</v>
      </c>
      <c r="Q341" t="s">
        <v>504</v>
      </c>
    </row>
    <row r="342" spans="14:17" hidden="1" x14ac:dyDescent="0.3">
      <c r="N342" t="s">
        <v>249</v>
      </c>
      <c r="O342" t="s">
        <v>204</v>
      </c>
      <c r="P342" t="s">
        <v>496</v>
      </c>
      <c r="Q342" t="s">
        <v>505</v>
      </c>
    </row>
    <row r="343" spans="14:17" hidden="1" x14ac:dyDescent="0.3">
      <c r="N343" t="s">
        <v>249</v>
      </c>
      <c r="O343" t="s">
        <v>204</v>
      </c>
      <c r="P343" t="s">
        <v>496</v>
      </c>
      <c r="Q343" t="s">
        <v>506</v>
      </c>
    </row>
    <row r="344" spans="14:17" hidden="1" x14ac:dyDescent="0.3">
      <c r="N344" t="s">
        <v>249</v>
      </c>
      <c r="O344" t="s">
        <v>204</v>
      </c>
      <c r="P344" t="s">
        <v>496</v>
      </c>
      <c r="Q344" t="s">
        <v>507</v>
      </c>
    </row>
    <row r="345" spans="14:17" hidden="1" x14ac:dyDescent="0.3">
      <c r="N345" t="s">
        <v>249</v>
      </c>
      <c r="O345" t="s">
        <v>204</v>
      </c>
      <c r="P345" t="s">
        <v>508</v>
      </c>
      <c r="Q345" t="s">
        <v>509</v>
      </c>
    </row>
    <row r="346" spans="14:17" hidden="1" x14ac:dyDescent="0.3">
      <c r="N346" t="s">
        <v>249</v>
      </c>
      <c r="O346" t="s">
        <v>204</v>
      </c>
      <c r="P346" t="s">
        <v>508</v>
      </c>
      <c r="Q346" t="s">
        <v>510</v>
      </c>
    </row>
    <row r="347" spans="14:17" hidden="1" x14ac:dyDescent="0.3">
      <c r="N347" t="s">
        <v>249</v>
      </c>
      <c r="O347" t="s">
        <v>204</v>
      </c>
      <c r="P347" t="s">
        <v>508</v>
      </c>
      <c r="Q347" t="s">
        <v>511</v>
      </c>
    </row>
    <row r="348" spans="14:17" hidden="1" x14ac:dyDescent="0.3">
      <c r="N348" t="s">
        <v>249</v>
      </c>
      <c r="O348" t="s">
        <v>204</v>
      </c>
      <c r="P348" t="s">
        <v>508</v>
      </c>
      <c r="Q348" t="s">
        <v>512</v>
      </c>
    </row>
    <row r="349" spans="14:17" hidden="1" x14ac:dyDescent="0.3">
      <c r="N349" t="s">
        <v>249</v>
      </c>
      <c r="O349" t="s">
        <v>204</v>
      </c>
      <c r="P349" t="s">
        <v>508</v>
      </c>
      <c r="Q349" t="s">
        <v>513</v>
      </c>
    </row>
    <row r="350" spans="14:17" hidden="1" x14ac:dyDescent="0.3">
      <c r="N350" t="s">
        <v>249</v>
      </c>
      <c r="O350" t="s">
        <v>204</v>
      </c>
      <c r="P350" t="s">
        <v>508</v>
      </c>
      <c r="Q350" t="s">
        <v>514</v>
      </c>
    </row>
    <row r="351" spans="14:17" hidden="1" x14ac:dyDescent="0.3">
      <c r="N351" t="s">
        <v>249</v>
      </c>
      <c r="O351" t="s">
        <v>204</v>
      </c>
      <c r="P351" t="s">
        <v>508</v>
      </c>
      <c r="Q351" t="s">
        <v>515</v>
      </c>
    </row>
    <row r="352" spans="14:17" hidden="1" x14ac:dyDescent="0.3">
      <c r="N352" t="s">
        <v>249</v>
      </c>
      <c r="O352" t="s">
        <v>204</v>
      </c>
      <c r="P352" t="s">
        <v>508</v>
      </c>
      <c r="Q352" t="s">
        <v>516</v>
      </c>
    </row>
    <row r="353" spans="14:17" hidden="1" x14ac:dyDescent="0.3">
      <c r="N353" t="s">
        <v>249</v>
      </c>
      <c r="O353" t="s">
        <v>204</v>
      </c>
      <c r="P353" t="s">
        <v>508</v>
      </c>
      <c r="Q353" t="s">
        <v>517</v>
      </c>
    </row>
    <row r="354" spans="14:17" hidden="1" x14ac:dyDescent="0.3">
      <c r="N354" t="s">
        <v>249</v>
      </c>
      <c r="O354" t="s">
        <v>204</v>
      </c>
      <c r="P354" t="s">
        <v>508</v>
      </c>
      <c r="Q354" t="s">
        <v>518</v>
      </c>
    </row>
    <row r="355" spans="14:17" hidden="1" x14ac:dyDescent="0.3">
      <c r="N355" t="s">
        <v>249</v>
      </c>
      <c r="O355" t="s">
        <v>204</v>
      </c>
      <c r="P355" t="s">
        <v>508</v>
      </c>
      <c r="Q355" t="s">
        <v>519</v>
      </c>
    </row>
    <row r="356" spans="14:17" hidden="1" x14ac:dyDescent="0.3">
      <c r="N356" t="s">
        <v>249</v>
      </c>
      <c r="O356" t="s">
        <v>204</v>
      </c>
      <c r="P356" t="s">
        <v>508</v>
      </c>
      <c r="Q356" t="s">
        <v>520</v>
      </c>
    </row>
    <row r="357" spans="14:17" hidden="1" x14ac:dyDescent="0.3">
      <c r="N357" t="s">
        <v>249</v>
      </c>
      <c r="O357" t="s">
        <v>204</v>
      </c>
      <c r="P357" t="s">
        <v>508</v>
      </c>
      <c r="Q357" t="s">
        <v>521</v>
      </c>
    </row>
    <row r="358" spans="14:17" hidden="1" x14ac:dyDescent="0.3">
      <c r="N358" t="s">
        <v>249</v>
      </c>
      <c r="O358" t="s">
        <v>204</v>
      </c>
      <c r="P358" t="s">
        <v>508</v>
      </c>
      <c r="Q358" t="s">
        <v>522</v>
      </c>
    </row>
    <row r="359" spans="14:17" hidden="1" x14ac:dyDescent="0.3">
      <c r="N359" t="s">
        <v>249</v>
      </c>
      <c r="O359" t="s">
        <v>204</v>
      </c>
      <c r="P359" t="s">
        <v>508</v>
      </c>
      <c r="Q359" t="s">
        <v>523</v>
      </c>
    </row>
    <row r="360" spans="14:17" hidden="1" x14ac:dyDescent="0.3">
      <c r="N360" t="s">
        <v>249</v>
      </c>
      <c r="O360" t="s">
        <v>204</v>
      </c>
      <c r="P360" t="s">
        <v>508</v>
      </c>
      <c r="Q360" t="s">
        <v>524</v>
      </c>
    </row>
    <row r="361" spans="14:17" hidden="1" x14ac:dyDescent="0.3">
      <c r="N361" t="s">
        <v>249</v>
      </c>
      <c r="O361" t="s">
        <v>204</v>
      </c>
      <c r="P361" t="s">
        <v>508</v>
      </c>
      <c r="Q361" t="s">
        <v>525</v>
      </c>
    </row>
    <row r="362" spans="14:17" hidden="1" x14ac:dyDescent="0.3">
      <c r="N362" t="s">
        <v>249</v>
      </c>
      <c r="O362" t="s">
        <v>204</v>
      </c>
      <c r="P362" t="s">
        <v>508</v>
      </c>
      <c r="Q362" t="s">
        <v>526</v>
      </c>
    </row>
    <row r="363" spans="14:17" hidden="1" x14ac:dyDescent="0.3">
      <c r="N363" t="s">
        <v>249</v>
      </c>
      <c r="O363" t="s">
        <v>204</v>
      </c>
      <c r="P363" t="s">
        <v>508</v>
      </c>
      <c r="Q363" t="s">
        <v>527</v>
      </c>
    </row>
    <row r="364" spans="14:17" hidden="1" x14ac:dyDescent="0.3">
      <c r="N364" t="s">
        <v>249</v>
      </c>
      <c r="O364" t="s">
        <v>204</v>
      </c>
      <c r="P364" t="s">
        <v>508</v>
      </c>
      <c r="Q364" t="s">
        <v>528</v>
      </c>
    </row>
    <row r="365" spans="14:17" hidden="1" x14ac:dyDescent="0.3">
      <c r="N365" t="s">
        <v>249</v>
      </c>
      <c r="O365" t="s">
        <v>204</v>
      </c>
      <c r="P365" t="s">
        <v>508</v>
      </c>
      <c r="Q365" t="s">
        <v>529</v>
      </c>
    </row>
    <row r="366" spans="14:17" hidden="1" x14ac:dyDescent="0.3">
      <c r="N366" t="s">
        <v>249</v>
      </c>
      <c r="O366" t="s">
        <v>204</v>
      </c>
      <c r="P366" t="s">
        <v>508</v>
      </c>
      <c r="Q366" t="s">
        <v>530</v>
      </c>
    </row>
    <row r="367" spans="14:17" hidden="1" x14ac:dyDescent="0.3">
      <c r="N367" t="s">
        <v>249</v>
      </c>
      <c r="O367" t="s">
        <v>204</v>
      </c>
      <c r="P367" t="s">
        <v>508</v>
      </c>
      <c r="Q367" t="s">
        <v>531</v>
      </c>
    </row>
    <row r="368" spans="14:17" hidden="1" x14ac:dyDescent="0.3">
      <c r="N368" t="s">
        <v>249</v>
      </c>
      <c r="O368" t="s">
        <v>204</v>
      </c>
      <c r="P368" t="s">
        <v>508</v>
      </c>
      <c r="Q368" t="s">
        <v>532</v>
      </c>
    </row>
    <row r="369" spans="14:17" hidden="1" x14ac:dyDescent="0.3">
      <c r="N369" t="s">
        <v>249</v>
      </c>
      <c r="O369" t="s">
        <v>204</v>
      </c>
      <c r="P369" t="s">
        <v>508</v>
      </c>
      <c r="Q369" t="s">
        <v>533</v>
      </c>
    </row>
    <row r="370" spans="14:17" hidden="1" x14ac:dyDescent="0.3">
      <c r="N370" t="s">
        <v>249</v>
      </c>
      <c r="O370" t="s">
        <v>204</v>
      </c>
      <c r="P370" t="s">
        <v>508</v>
      </c>
      <c r="Q370" t="s">
        <v>534</v>
      </c>
    </row>
    <row r="371" spans="14:17" hidden="1" x14ac:dyDescent="0.3">
      <c r="N371" t="s">
        <v>249</v>
      </c>
      <c r="O371" t="s">
        <v>204</v>
      </c>
      <c r="P371" t="s">
        <v>508</v>
      </c>
      <c r="Q371" t="s">
        <v>535</v>
      </c>
    </row>
    <row r="372" spans="14:17" hidden="1" x14ac:dyDescent="0.3">
      <c r="N372" t="s">
        <v>249</v>
      </c>
      <c r="O372" t="s">
        <v>204</v>
      </c>
      <c r="P372" t="s">
        <v>508</v>
      </c>
      <c r="Q372" t="s">
        <v>536</v>
      </c>
    </row>
    <row r="373" spans="14:17" hidden="1" x14ac:dyDescent="0.3">
      <c r="N373" t="s">
        <v>249</v>
      </c>
      <c r="O373" t="s">
        <v>204</v>
      </c>
      <c r="P373" t="s">
        <v>508</v>
      </c>
      <c r="Q373" t="s">
        <v>537</v>
      </c>
    </row>
    <row r="374" spans="14:17" hidden="1" x14ac:dyDescent="0.3">
      <c r="N374" t="s">
        <v>249</v>
      </c>
      <c r="O374" t="s">
        <v>204</v>
      </c>
      <c r="P374" t="s">
        <v>508</v>
      </c>
      <c r="Q374" t="s">
        <v>538</v>
      </c>
    </row>
    <row r="375" spans="14:17" hidden="1" x14ac:dyDescent="0.3">
      <c r="N375" t="s">
        <v>249</v>
      </c>
      <c r="O375" t="s">
        <v>204</v>
      </c>
      <c r="P375" t="s">
        <v>508</v>
      </c>
      <c r="Q375" t="s">
        <v>539</v>
      </c>
    </row>
    <row r="376" spans="14:17" hidden="1" x14ac:dyDescent="0.3">
      <c r="N376" t="s">
        <v>249</v>
      </c>
      <c r="O376" t="s">
        <v>204</v>
      </c>
      <c r="P376" t="s">
        <v>508</v>
      </c>
      <c r="Q376" t="s">
        <v>540</v>
      </c>
    </row>
    <row r="377" spans="14:17" hidden="1" x14ac:dyDescent="0.3">
      <c r="N377" t="s">
        <v>249</v>
      </c>
      <c r="O377" t="s">
        <v>204</v>
      </c>
      <c r="P377" t="s">
        <v>508</v>
      </c>
      <c r="Q377" t="s">
        <v>541</v>
      </c>
    </row>
    <row r="378" spans="14:17" hidden="1" x14ac:dyDescent="0.3">
      <c r="N378" t="s">
        <v>249</v>
      </c>
      <c r="O378" t="s">
        <v>204</v>
      </c>
      <c r="P378" t="s">
        <v>508</v>
      </c>
      <c r="Q378" t="s">
        <v>542</v>
      </c>
    </row>
    <row r="379" spans="14:17" hidden="1" x14ac:dyDescent="0.3">
      <c r="N379" t="s">
        <v>249</v>
      </c>
      <c r="O379" t="s">
        <v>204</v>
      </c>
      <c r="P379" t="s">
        <v>508</v>
      </c>
      <c r="Q379" t="s">
        <v>543</v>
      </c>
    </row>
    <row r="380" spans="14:17" hidden="1" x14ac:dyDescent="0.3">
      <c r="N380" t="s">
        <v>249</v>
      </c>
      <c r="O380" t="s">
        <v>204</v>
      </c>
      <c r="P380" t="s">
        <v>508</v>
      </c>
      <c r="Q380" t="s">
        <v>544</v>
      </c>
    </row>
    <row r="381" spans="14:17" hidden="1" x14ac:dyDescent="0.3">
      <c r="N381" t="s">
        <v>249</v>
      </c>
      <c r="O381" t="s">
        <v>204</v>
      </c>
      <c r="P381" t="s">
        <v>508</v>
      </c>
      <c r="Q381" t="s">
        <v>545</v>
      </c>
    </row>
    <row r="382" spans="14:17" hidden="1" x14ac:dyDescent="0.3">
      <c r="N382" t="s">
        <v>249</v>
      </c>
      <c r="O382" t="s">
        <v>204</v>
      </c>
      <c r="P382" t="s">
        <v>508</v>
      </c>
      <c r="Q382" t="s">
        <v>546</v>
      </c>
    </row>
    <row r="383" spans="14:17" hidden="1" x14ac:dyDescent="0.3">
      <c r="N383" t="s">
        <v>249</v>
      </c>
      <c r="O383" t="s">
        <v>204</v>
      </c>
      <c r="P383" t="s">
        <v>508</v>
      </c>
      <c r="Q383" t="s">
        <v>547</v>
      </c>
    </row>
    <row r="384" spans="14:17" hidden="1" x14ac:dyDescent="0.3">
      <c r="N384" t="s">
        <v>249</v>
      </c>
      <c r="O384" t="s">
        <v>204</v>
      </c>
      <c r="P384" t="s">
        <v>508</v>
      </c>
      <c r="Q384" t="s">
        <v>548</v>
      </c>
    </row>
    <row r="385" spans="14:17" hidden="1" x14ac:dyDescent="0.3">
      <c r="N385" t="s">
        <v>249</v>
      </c>
      <c r="O385" t="s">
        <v>204</v>
      </c>
      <c r="P385" t="s">
        <v>508</v>
      </c>
      <c r="Q385" t="s">
        <v>549</v>
      </c>
    </row>
    <row r="386" spans="14:17" hidden="1" x14ac:dyDescent="0.3">
      <c r="N386" t="s">
        <v>249</v>
      </c>
      <c r="O386" t="s">
        <v>204</v>
      </c>
      <c r="P386" t="s">
        <v>508</v>
      </c>
      <c r="Q386" t="s">
        <v>550</v>
      </c>
    </row>
    <row r="387" spans="14:17" hidden="1" x14ac:dyDescent="0.3">
      <c r="N387" t="s">
        <v>249</v>
      </c>
      <c r="O387" t="s">
        <v>204</v>
      </c>
      <c r="P387" t="s">
        <v>508</v>
      </c>
      <c r="Q387" t="s">
        <v>551</v>
      </c>
    </row>
    <row r="388" spans="14:17" hidden="1" x14ac:dyDescent="0.3">
      <c r="N388" t="s">
        <v>249</v>
      </c>
      <c r="O388" t="s">
        <v>204</v>
      </c>
      <c r="P388" t="s">
        <v>508</v>
      </c>
      <c r="Q388" t="s">
        <v>552</v>
      </c>
    </row>
    <row r="389" spans="14:17" hidden="1" x14ac:dyDescent="0.3">
      <c r="N389" t="s">
        <v>249</v>
      </c>
      <c r="O389" t="s">
        <v>204</v>
      </c>
      <c r="P389" t="s">
        <v>508</v>
      </c>
      <c r="Q389" t="s">
        <v>553</v>
      </c>
    </row>
    <row r="390" spans="14:17" hidden="1" x14ac:dyDescent="0.3">
      <c r="N390" t="s">
        <v>249</v>
      </c>
      <c r="O390" t="s">
        <v>204</v>
      </c>
      <c r="P390" t="s">
        <v>508</v>
      </c>
      <c r="Q390" t="s">
        <v>554</v>
      </c>
    </row>
    <row r="391" spans="14:17" hidden="1" x14ac:dyDescent="0.3">
      <c r="N391" t="s">
        <v>249</v>
      </c>
      <c r="O391" t="s">
        <v>204</v>
      </c>
      <c r="P391" t="s">
        <v>508</v>
      </c>
      <c r="Q391" t="s">
        <v>555</v>
      </c>
    </row>
    <row r="392" spans="14:17" hidden="1" x14ac:dyDescent="0.3">
      <c r="N392" t="s">
        <v>249</v>
      </c>
      <c r="O392" t="s">
        <v>204</v>
      </c>
      <c r="P392" t="s">
        <v>508</v>
      </c>
      <c r="Q392" t="s">
        <v>556</v>
      </c>
    </row>
    <row r="393" spans="14:17" hidden="1" x14ac:dyDescent="0.3">
      <c r="N393" t="s">
        <v>249</v>
      </c>
      <c r="O393" t="s">
        <v>204</v>
      </c>
      <c r="P393" t="s">
        <v>508</v>
      </c>
      <c r="Q393" t="s">
        <v>557</v>
      </c>
    </row>
    <row r="394" spans="14:17" hidden="1" x14ac:dyDescent="0.3">
      <c r="N394" t="s">
        <v>249</v>
      </c>
      <c r="O394" t="s">
        <v>204</v>
      </c>
      <c r="P394" t="s">
        <v>508</v>
      </c>
      <c r="Q394" t="s">
        <v>558</v>
      </c>
    </row>
    <row r="395" spans="14:17" hidden="1" x14ac:dyDescent="0.3">
      <c r="N395" t="s">
        <v>249</v>
      </c>
      <c r="O395" t="s">
        <v>204</v>
      </c>
      <c r="P395" t="s">
        <v>508</v>
      </c>
      <c r="Q395" t="s">
        <v>559</v>
      </c>
    </row>
    <row r="396" spans="14:17" hidden="1" x14ac:dyDescent="0.3">
      <c r="N396" t="s">
        <v>249</v>
      </c>
      <c r="O396" t="s">
        <v>204</v>
      </c>
      <c r="P396" t="s">
        <v>508</v>
      </c>
      <c r="Q396" t="s">
        <v>560</v>
      </c>
    </row>
    <row r="397" spans="14:17" hidden="1" x14ac:dyDescent="0.3">
      <c r="N397" t="s">
        <v>249</v>
      </c>
      <c r="O397" t="s">
        <v>204</v>
      </c>
      <c r="P397" t="s">
        <v>508</v>
      </c>
      <c r="Q397" t="s">
        <v>561</v>
      </c>
    </row>
    <row r="398" spans="14:17" hidden="1" x14ac:dyDescent="0.3">
      <c r="N398" t="s">
        <v>249</v>
      </c>
      <c r="O398" t="s">
        <v>204</v>
      </c>
      <c r="P398" t="s">
        <v>508</v>
      </c>
      <c r="Q398" t="s">
        <v>562</v>
      </c>
    </row>
    <row r="399" spans="14:17" hidden="1" x14ac:dyDescent="0.3">
      <c r="N399" t="s">
        <v>249</v>
      </c>
      <c r="O399" t="s">
        <v>204</v>
      </c>
      <c r="P399" t="s">
        <v>508</v>
      </c>
      <c r="Q399" t="s">
        <v>563</v>
      </c>
    </row>
    <row r="400" spans="14:17" hidden="1" x14ac:dyDescent="0.3">
      <c r="N400" t="s">
        <v>249</v>
      </c>
      <c r="O400" t="s">
        <v>204</v>
      </c>
      <c r="P400" t="s">
        <v>508</v>
      </c>
      <c r="Q400" t="s">
        <v>564</v>
      </c>
    </row>
    <row r="401" spans="14:17" hidden="1" x14ac:dyDescent="0.3">
      <c r="N401" t="s">
        <v>249</v>
      </c>
      <c r="O401" t="s">
        <v>204</v>
      </c>
      <c r="P401" t="s">
        <v>508</v>
      </c>
      <c r="Q401" t="s">
        <v>565</v>
      </c>
    </row>
    <row r="402" spans="14:17" hidden="1" x14ac:dyDescent="0.3">
      <c r="N402" t="s">
        <v>249</v>
      </c>
      <c r="O402" t="s">
        <v>204</v>
      </c>
      <c r="P402" t="s">
        <v>508</v>
      </c>
      <c r="Q402" t="s">
        <v>566</v>
      </c>
    </row>
    <row r="403" spans="14:17" hidden="1" x14ac:dyDescent="0.3">
      <c r="N403" t="s">
        <v>249</v>
      </c>
      <c r="O403" t="s">
        <v>204</v>
      </c>
      <c r="P403" t="s">
        <v>508</v>
      </c>
      <c r="Q403" t="s">
        <v>567</v>
      </c>
    </row>
    <row r="404" spans="14:17" hidden="1" x14ac:dyDescent="0.3">
      <c r="N404" t="s">
        <v>249</v>
      </c>
      <c r="O404" t="s">
        <v>204</v>
      </c>
      <c r="P404" t="s">
        <v>508</v>
      </c>
      <c r="Q404" t="s">
        <v>568</v>
      </c>
    </row>
    <row r="405" spans="14:17" hidden="1" x14ac:dyDescent="0.3">
      <c r="N405" t="s">
        <v>249</v>
      </c>
      <c r="O405" t="s">
        <v>204</v>
      </c>
      <c r="P405" t="s">
        <v>508</v>
      </c>
      <c r="Q405" t="s">
        <v>569</v>
      </c>
    </row>
    <row r="406" spans="14:17" hidden="1" x14ac:dyDescent="0.3">
      <c r="N406" t="s">
        <v>249</v>
      </c>
      <c r="O406" t="s">
        <v>204</v>
      </c>
      <c r="P406" t="s">
        <v>508</v>
      </c>
      <c r="Q406" t="s">
        <v>570</v>
      </c>
    </row>
    <row r="407" spans="14:17" hidden="1" x14ac:dyDescent="0.3">
      <c r="N407" t="s">
        <v>249</v>
      </c>
      <c r="O407" t="s">
        <v>204</v>
      </c>
      <c r="P407" t="s">
        <v>508</v>
      </c>
      <c r="Q407" t="s">
        <v>571</v>
      </c>
    </row>
    <row r="408" spans="14:17" hidden="1" x14ac:dyDescent="0.3">
      <c r="N408" t="s">
        <v>249</v>
      </c>
      <c r="O408" t="s">
        <v>204</v>
      </c>
      <c r="P408" t="s">
        <v>508</v>
      </c>
      <c r="Q408" t="s">
        <v>572</v>
      </c>
    </row>
    <row r="409" spans="14:17" hidden="1" x14ac:dyDescent="0.3">
      <c r="N409" t="s">
        <v>249</v>
      </c>
      <c r="O409" t="s">
        <v>204</v>
      </c>
      <c r="P409" t="s">
        <v>508</v>
      </c>
      <c r="Q409" t="s">
        <v>573</v>
      </c>
    </row>
    <row r="410" spans="14:17" hidden="1" x14ac:dyDescent="0.3">
      <c r="N410" t="s">
        <v>249</v>
      </c>
      <c r="O410" t="s">
        <v>204</v>
      </c>
      <c r="P410" t="s">
        <v>508</v>
      </c>
      <c r="Q410" t="s">
        <v>574</v>
      </c>
    </row>
    <row r="411" spans="14:17" hidden="1" x14ac:dyDescent="0.3">
      <c r="N411" t="s">
        <v>249</v>
      </c>
      <c r="O411" t="s">
        <v>204</v>
      </c>
      <c r="P411" t="s">
        <v>508</v>
      </c>
      <c r="Q411" t="s">
        <v>575</v>
      </c>
    </row>
    <row r="412" spans="14:17" hidden="1" x14ac:dyDescent="0.3">
      <c r="N412" t="s">
        <v>249</v>
      </c>
      <c r="O412" t="s">
        <v>204</v>
      </c>
      <c r="P412" t="s">
        <v>508</v>
      </c>
      <c r="Q412" t="s">
        <v>576</v>
      </c>
    </row>
    <row r="413" spans="14:17" hidden="1" x14ac:dyDescent="0.3">
      <c r="N413" t="s">
        <v>249</v>
      </c>
      <c r="O413" t="s">
        <v>204</v>
      </c>
      <c r="P413" t="s">
        <v>508</v>
      </c>
      <c r="Q413" t="s">
        <v>577</v>
      </c>
    </row>
    <row r="414" spans="14:17" hidden="1" x14ac:dyDescent="0.3">
      <c r="N414" t="s">
        <v>249</v>
      </c>
      <c r="O414" t="s">
        <v>204</v>
      </c>
      <c r="P414" t="s">
        <v>508</v>
      </c>
      <c r="Q414" t="s">
        <v>578</v>
      </c>
    </row>
    <row r="415" spans="14:17" hidden="1" x14ac:dyDescent="0.3">
      <c r="N415" t="s">
        <v>249</v>
      </c>
      <c r="O415" t="s">
        <v>204</v>
      </c>
      <c r="P415" t="s">
        <v>579</v>
      </c>
      <c r="Q415" t="s">
        <v>580</v>
      </c>
    </row>
    <row r="416" spans="14:17" hidden="1" x14ac:dyDescent="0.3">
      <c r="N416" t="s">
        <v>249</v>
      </c>
      <c r="O416" t="s">
        <v>204</v>
      </c>
      <c r="P416" t="s">
        <v>579</v>
      </c>
      <c r="Q416" t="s">
        <v>581</v>
      </c>
    </row>
    <row r="417" spans="14:17" hidden="1" x14ac:dyDescent="0.3">
      <c r="N417" t="s">
        <v>249</v>
      </c>
      <c r="O417" t="s">
        <v>204</v>
      </c>
      <c r="P417" t="s">
        <v>579</v>
      </c>
      <c r="Q417" t="s">
        <v>582</v>
      </c>
    </row>
    <row r="418" spans="14:17" hidden="1" x14ac:dyDescent="0.3">
      <c r="N418" t="s">
        <v>249</v>
      </c>
      <c r="O418" t="s">
        <v>204</v>
      </c>
      <c r="P418" t="s">
        <v>579</v>
      </c>
      <c r="Q418" t="s">
        <v>583</v>
      </c>
    </row>
    <row r="419" spans="14:17" hidden="1" x14ac:dyDescent="0.3">
      <c r="N419" t="s">
        <v>249</v>
      </c>
      <c r="O419" t="s">
        <v>204</v>
      </c>
      <c r="P419" t="s">
        <v>579</v>
      </c>
      <c r="Q419" t="s">
        <v>584</v>
      </c>
    </row>
    <row r="420" spans="14:17" hidden="1" x14ac:dyDescent="0.3">
      <c r="N420" t="s">
        <v>249</v>
      </c>
      <c r="O420" t="s">
        <v>204</v>
      </c>
      <c r="P420" t="s">
        <v>579</v>
      </c>
      <c r="Q420" t="s">
        <v>585</v>
      </c>
    </row>
    <row r="421" spans="14:17" hidden="1" x14ac:dyDescent="0.3">
      <c r="N421" t="s">
        <v>249</v>
      </c>
      <c r="O421" t="s">
        <v>204</v>
      </c>
      <c r="P421" t="s">
        <v>579</v>
      </c>
      <c r="Q421" t="s">
        <v>586</v>
      </c>
    </row>
    <row r="422" spans="14:17" hidden="1" x14ac:dyDescent="0.3">
      <c r="N422" t="s">
        <v>249</v>
      </c>
      <c r="O422" t="s">
        <v>204</v>
      </c>
      <c r="P422" t="s">
        <v>579</v>
      </c>
      <c r="Q422" t="s">
        <v>587</v>
      </c>
    </row>
    <row r="423" spans="14:17" hidden="1" x14ac:dyDescent="0.3">
      <c r="N423" t="s">
        <v>249</v>
      </c>
      <c r="O423" t="s">
        <v>204</v>
      </c>
      <c r="P423" t="s">
        <v>579</v>
      </c>
      <c r="Q423" t="s">
        <v>588</v>
      </c>
    </row>
    <row r="424" spans="14:17" hidden="1" x14ac:dyDescent="0.3">
      <c r="N424" t="s">
        <v>249</v>
      </c>
      <c r="O424" t="s">
        <v>204</v>
      </c>
      <c r="P424" t="s">
        <v>579</v>
      </c>
      <c r="Q424" t="s">
        <v>589</v>
      </c>
    </row>
    <row r="425" spans="14:17" hidden="1" x14ac:dyDescent="0.3">
      <c r="N425" t="s">
        <v>249</v>
      </c>
      <c r="O425" t="s">
        <v>210</v>
      </c>
      <c r="P425" t="s">
        <v>590</v>
      </c>
      <c r="Q425" t="s">
        <v>591</v>
      </c>
    </row>
    <row r="426" spans="14:17" hidden="1" x14ac:dyDescent="0.3">
      <c r="N426" t="s">
        <v>249</v>
      </c>
      <c r="O426" t="s">
        <v>210</v>
      </c>
      <c r="P426" t="s">
        <v>590</v>
      </c>
      <c r="Q426" t="s">
        <v>592</v>
      </c>
    </row>
    <row r="427" spans="14:17" hidden="1" x14ac:dyDescent="0.3">
      <c r="N427" t="s">
        <v>249</v>
      </c>
      <c r="O427" t="s">
        <v>210</v>
      </c>
      <c r="P427" t="s">
        <v>590</v>
      </c>
      <c r="Q427" t="s">
        <v>593</v>
      </c>
    </row>
    <row r="428" spans="14:17" hidden="1" x14ac:dyDescent="0.3">
      <c r="N428" t="s">
        <v>249</v>
      </c>
      <c r="O428" t="s">
        <v>210</v>
      </c>
      <c r="P428" t="s">
        <v>590</v>
      </c>
      <c r="Q428" t="s">
        <v>594</v>
      </c>
    </row>
    <row r="429" spans="14:17" hidden="1" x14ac:dyDescent="0.3">
      <c r="N429" t="s">
        <v>249</v>
      </c>
      <c r="O429" t="s">
        <v>210</v>
      </c>
      <c r="P429" t="s">
        <v>590</v>
      </c>
      <c r="Q429" t="s">
        <v>595</v>
      </c>
    </row>
    <row r="430" spans="14:17" hidden="1" x14ac:dyDescent="0.3">
      <c r="N430" t="s">
        <v>249</v>
      </c>
      <c r="O430" t="s">
        <v>210</v>
      </c>
      <c r="P430" t="s">
        <v>237</v>
      </c>
      <c r="Q430" t="s">
        <v>596</v>
      </c>
    </row>
    <row r="431" spans="14:17" hidden="1" x14ac:dyDescent="0.3">
      <c r="N431" t="s">
        <v>249</v>
      </c>
      <c r="O431" t="s">
        <v>210</v>
      </c>
      <c r="P431" t="s">
        <v>237</v>
      </c>
      <c r="Q431" t="s">
        <v>238</v>
      </c>
    </row>
    <row r="432" spans="14:17" hidden="1" x14ac:dyDescent="0.3">
      <c r="N432" t="s">
        <v>249</v>
      </c>
      <c r="O432" t="s">
        <v>210</v>
      </c>
      <c r="P432" t="s">
        <v>237</v>
      </c>
      <c r="Q432" t="s">
        <v>597</v>
      </c>
    </row>
    <row r="433" spans="14:17" hidden="1" x14ac:dyDescent="0.3">
      <c r="N433" t="s">
        <v>249</v>
      </c>
      <c r="O433" t="s">
        <v>210</v>
      </c>
      <c r="P433" t="s">
        <v>237</v>
      </c>
      <c r="Q433" t="s">
        <v>598</v>
      </c>
    </row>
    <row r="434" spans="14:17" hidden="1" x14ac:dyDescent="0.3">
      <c r="N434" t="s">
        <v>249</v>
      </c>
      <c r="O434" t="s">
        <v>210</v>
      </c>
      <c r="P434" t="s">
        <v>237</v>
      </c>
      <c r="Q434" t="s">
        <v>599</v>
      </c>
    </row>
    <row r="435" spans="14:17" hidden="1" x14ac:dyDescent="0.3">
      <c r="N435" t="s">
        <v>249</v>
      </c>
      <c r="O435" t="s">
        <v>210</v>
      </c>
      <c r="P435" t="s">
        <v>237</v>
      </c>
      <c r="Q435" t="s">
        <v>600</v>
      </c>
    </row>
    <row r="436" spans="14:17" hidden="1" x14ac:dyDescent="0.3">
      <c r="N436" t="s">
        <v>249</v>
      </c>
      <c r="O436" t="s">
        <v>210</v>
      </c>
      <c r="P436" t="s">
        <v>237</v>
      </c>
      <c r="Q436" t="s">
        <v>601</v>
      </c>
    </row>
    <row r="437" spans="14:17" hidden="1" x14ac:dyDescent="0.3">
      <c r="N437" t="s">
        <v>249</v>
      </c>
      <c r="O437" t="s">
        <v>210</v>
      </c>
      <c r="P437" t="s">
        <v>237</v>
      </c>
      <c r="Q437" t="s">
        <v>602</v>
      </c>
    </row>
    <row r="438" spans="14:17" hidden="1" x14ac:dyDescent="0.3">
      <c r="N438" t="s">
        <v>249</v>
      </c>
      <c r="O438" t="s">
        <v>210</v>
      </c>
      <c r="P438" t="s">
        <v>211</v>
      </c>
      <c r="Q438" t="s">
        <v>212</v>
      </c>
    </row>
    <row r="439" spans="14:17" hidden="1" x14ac:dyDescent="0.3">
      <c r="N439" t="s">
        <v>249</v>
      </c>
      <c r="O439" t="s">
        <v>210</v>
      </c>
      <c r="P439" t="s">
        <v>211</v>
      </c>
      <c r="Q439" t="s">
        <v>603</v>
      </c>
    </row>
    <row r="440" spans="14:17" hidden="1" x14ac:dyDescent="0.3">
      <c r="N440" t="s">
        <v>249</v>
      </c>
      <c r="O440" t="s">
        <v>210</v>
      </c>
      <c r="P440" t="s">
        <v>211</v>
      </c>
      <c r="Q440" t="s">
        <v>604</v>
      </c>
    </row>
    <row r="441" spans="14:17" hidden="1" x14ac:dyDescent="0.3">
      <c r="N441" t="s">
        <v>249</v>
      </c>
      <c r="O441" t="s">
        <v>210</v>
      </c>
      <c r="P441" t="s">
        <v>211</v>
      </c>
      <c r="Q441" t="s">
        <v>605</v>
      </c>
    </row>
    <row r="442" spans="14:17" hidden="1" x14ac:dyDescent="0.3">
      <c r="N442" t="s">
        <v>249</v>
      </c>
      <c r="O442" t="s">
        <v>210</v>
      </c>
      <c r="P442" t="s">
        <v>211</v>
      </c>
      <c r="Q442" t="s">
        <v>606</v>
      </c>
    </row>
    <row r="443" spans="14:17" hidden="1" x14ac:dyDescent="0.3">
      <c r="N443" t="s">
        <v>249</v>
      </c>
      <c r="O443" t="s">
        <v>210</v>
      </c>
      <c r="P443" t="s">
        <v>211</v>
      </c>
      <c r="Q443" t="s">
        <v>607</v>
      </c>
    </row>
    <row r="444" spans="14:17" hidden="1" x14ac:dyDescent="0.3">
      <c r="N444" t="s">
        <v>249</v>
      </c>
      <c r="O444" t="s">
        <v>210</v>
      </c>
      <c r="P444" t="s">
        <v>211</v>
      </c>
      <c r="Q444" t="s">
        <v>608</v>
      </c>
    </row>
    <row r="445" spans="14:17" hidden="1" x14ac:dyDescent="0.3">
      <c r="N445" t="s">
        <v>249</v>
      </c>
      <c r="O445" t="s">
        <v>210</v>
      </c>
      <c r="P445" t="s">
        <v>211</v>
      </c>
      <c r="Q445" t="s">
        <v>609</v>
      </c>
    </row>
    <row r="446" spans="14:17" hidden="1" x14ac:dyDescent="0.3">
      <c r="N446" t="s">
        <v>249</v>
      </c>
      <c r="O446" t="s">
        <v>210</v>
      </c>
      <c r="P446" t="s">
        <v>211</v>
      </c>
      <c r="Q446" t="s">
        <v>610</v>
      </c>
    </row>
    <row r="447" spans="14:17" hidden="1" x14ac:dyDescent="0.3">
      <c r="N447" t="s">
        <v>249</v>
      </c>
      <c r="O447" t="s">
        <v>210</v>
      </c>
      <c r="P447" t="s">
        <v>211</v>
      </c>
      <c r="Q447" t="s">
        <v>611</v>
      </c>
    </row>
    <row r="448" spans="14:17" hidden="1" x14ac:dyDescent="0.3">
      <c r="N448" t="s">
        <v>249</v>
      </c>
      <c r="O448" t="s">
        <v>210</v>
      </c>
      <c r="P448" t="s">
        <v>211</v>
      </c>
      <c r="Q448" t="s">
        <v>612</v>
      </c>
    </row>
    <row r="449" spans="14:17" hidden="1" x14ac:dyDescent="0.3">
      <c r="N449" t="s">
        <v>249</v>
      </c>
      <c r="O449" t="s">
        <v>210</v>
      </c>
      <c r="P449" t="s">
        <v>211</v>
      </c>
      <c r="Q449" t="s">
        <v>613</v>
      </c>
    </row>
    <row r="450" spans="14:17" hidden="1" x14ac:dyDescent="0.3">
      <c r="N450" t="s">
        <v>249</v>
      </c>
      <c r="O450" t="s">
        <v>210</v>
      </c>
      <c r="P450" t="s">
        <v>125</v>
      </c>
      <c r="Q450" t="s">
        <v>614</v>
      </c>
    </row>
    <row r="451" spans="14:17" hidden="1" x14ac:dyDescent="0.3">
      <c r="N451" t="s">
        <v>249</v>
      </c>
      <c r="O451" t="s">
        <v>210</v>
      </c>
      <c r="P451" t="s">
        <v>125</v>
      </c>
      <c r="Q451" t="s">
        <v>615</v>
      </c>
    </row>
    <row r="452" spans="14:17" hidden="1" x14ac:dyDescent="0.3">
      <c r="N452" t="s">
        <v>249</v>
      </c>
      <c r="O452" t="s">
        <v>210</v>
      </c>
      <c r="P452" t="s">
        <v>125</v>
      </c>
      <c r="Q452" t="s">
        <v>616</v>
      </c>
    </row>
    <row r="453" spans="14:17" hidden="1" x14ac:dyDescent="0.3">
      <c r="N453" t="s">
        <v>249</v>
      </c>
      <c r="O453" t="s">
        <v>210</v>
      </c>
      <c r="P453" t="s">
        <v>125</v>
      </c>
      <c r="Q453" t="s">
        <v>617</v>
      </c>
    </row>
    <row r="454" spans="14:17" hidden="1" x14ac:dyDescent="0.3">
      <c r="N454" t="s">
        <v>249</v>
      </c>
      <c r="O454" t="s">
        <v>210</v>
      </c>
      <c r="P454" t="s">
        <v>125</v>
      </c>
      <c r="Q454" t="s">
        <v>618</v>
      </c>
    </row>
    <row r="455" spans="14:17" hidden="1" x14ac:dyDescent="0.3">
      <c r="N455" t="s">
        <v>249</v>
      </c>
      <c r="O455" t="s">
        <v>210</v>
      </c>
      <c r="P455" t="s">
        <v>125</v>
      </c>
      <c r="Q455" t="s">
        <v>171</v>
      </c>
    </row>
    <row r="456" spans="14:17" hidden="1" x14ac:dyDescent="0.3">
      <c r="N456" t="s">
        <v>249</v>
      </c>
      <c r="O456" t="s">
        <v>210</v>
      </c>
      <c r="P456" t="s">
        <v>125</v>
      </c>
      <c r="Q456" t="s">
        <v>619</v>
      </c>
    </row>
    <row r="457" spans="14:17" hidden="1" x14ac:dyDescent="0.3">
      <c r="N457" t="s">
        <v>249</v>
      </c>
      <c r="O457" t="s">
        <v>210</v>
      </c>
      <c r="P457" t="s">
        <v>125</v>
      </c>
      <c r="Q457" t="s">
        <v>620</v>
      </c>
    </row>
    <row r="458" spans="14:17" hidden="1" x14ac:dyDescent="0.3">
      <c r="N458" t="s">
        <v>249</v>
      </c>
      <c r="O458" t="s">
        <v>210</v>
      </c>
      <c r="P458" t="s">
        <v>125</v>
      </c>
      <c r="Q458" t="s">
        <v>621</v>
      </c>
    </row>
    <row r="459" spans="14:17" hidden="1" x14ac:dyDescent="0.3">
      <c r="N459" t="s">
        <v>249</v>
      </c>
      <c r="O459" t="s">
        <v>213</v>
      </c>
      <c r="P459" t="s">
        <v>622</v>
      </c>
      <c r="Q459" t="s">
        <v>623</v>
      </c>
    </row>
    <row r="460" spans="14:17" hidden="1" x14ac:dyDescent="0.3">
      <c r="N460" t="s">
        <v>249</v>
      </c>
      <c r="O460" t="s">
        <v>213</v>
      </c>
      <c r="P460" t="s">
        <v>622</v>
      </c>
      <c r="Q460" t="s">
        <v>624</v>
      </c>
    </row>
    <row r="461" spans="14:17" hidden="1" x14ac:dyDescent="0.3">
      <c r="N461" t="s">
        <v>249</v>
      </c>
      <c r="O461" t="s">
        <v>213</v>
      </c>
      <c r="P461" t="s">
        <v>622</v>
      </c>
      <c r="Q461" t="s">
        <v>625</v>
      </c>
    </row>
    <row r="462" spans="14:17" hidden="1" x14ac:dyDescent="0.3">
      <c r="N462" t="s">
        <v>249</v>
      </c>
      <c r="O462" t="s">
        <v>213</v>
      </c>
      <c r="P462" t="s">
        <v>622</v>
      </c>
      <c r="Q462" t="s">
        <v>626</v>
      </c>
    </row>
    <row r="463" spans="14:17" hidden="1" x14ac:dyDescent="0.3">
      <c r="N463" t="s">
        <v>249</v>
      </c>
      <c r="O463" t="s">
        <v>213</v>
      </c>
      <c r="P463" t="s">
        <v>622</v>
      </c>
      <c r="Q463" t="s">
        <v>627</v>
      </c>
    </row>
    <row r="464" spans="14:17" hidden="1" x14ac:dyDescent="0.3">
      <c r="N464" t="s">
        <v>249</v>
      </c>
      <c r="O464" t="s">
        <v>213</v>
      </c>
      <c r="P464" t="s">
        <v>126</v>
      </c>
      <c r="Q464" t="s">
        <v>164</v>
      </c>
    </row>
    <row r="465" spans="14:17" hidden="1" x14ac:dyDescent="0.3">
      <c r="N465" t="s">
        <v>249</v>
      </c>
      <c r="O465" t="s">
        <v>213</v>
      </c>
      <c r="P465" t="s">
        <v>126</v>
      </c>
      <c r="Q465" t="s">
        <v>242</v>
      </c>
    </row>
    <row r="466" spans="14:17" hidden="1" x14ac:dyDescent="0.3">
      <c r="N466" t="s">
        <v>249</v>
      </c>
      <c r="O466" t="s">
        <v>213</v>
      </c>
      <c r="P466" t="s">
        <v>126</v>
      </c>
      <c r="Q466" t="s">
        <v>243</v>
      </c>
    </row>
    <row r="467" spans="14:17" hidden="1" x14ac:dyDescent="0.3">
      <c r="N467" t="s">
        <v>249</v>
      </c>
      <c r="O467" t="s">
        <v>213</v>
      </c>
      <c r="P467" t="s">
        <v>126</v>
      </c>
      <c r="Q467" t="s">
        <v>628</v>
      </c>
    </row>
    <row r="468" spans="14:17" hidden="1" x14ac:dyDescent="0.3">
      <c r="N468" t="s">
        <v>249</v>
      </c>
      <c r="O468" t="s">
        <v>213</v>
      </c>
      <c r="P468" t="s">
        <v>126</v>
      </c>
      <c r="Q468" t="s">
        <v>629</v>
      </c>
    </row>
    <row r="469" spans="14:17" hidden="1" x14ac:dyDescent="0.3">
      <c r="N469" t="s">
        <v>249</v>
      </c>
      <c r="O469" t="s">
        <v>213</v>
      </c>
      <c r="P469" t="s">
        <v>126</v>
      </c>
      <c r="Q469" t="s">
        <v>630</v>
      </c>
    </row>
    <row r="470" spans="14:17" hidden="1" x14ac:dyDescent="0.3">
      <c r="N470" t="s">
        <v>249</v>
      </c>
      <c r="O470" t="s">
        <v>213</v>
      </c>
      <c r="P470" t="s">
        <v>126</v>
      </c>
      <c r="Q470" t="s">
        <v>244</v>
      </c>
    </row>
    <row r="471" spans="14:17" hidden="1" x14ac:dyDescent="0.3">
      <c r="N471" t="s">
        <v>249</v>
      </c>
      <c r="O471" t="s">
        <v>213</v>
      </c>
      <c r="P471" t="s">
        <v>126</v>
      </c>
      <c r="Q471" t="s">
        <v>245</v>
      </c>
    </row>
    <row r="472" spans="14:17" hidden="1" x14ac:dyDescent="0.3">
      <c r="N472" t="s">
        <v>249</v>
      </c>
      <c r="O472" t="s">
        <v>213</v>
      </c>
      <c r="P472" t="s">
        <v>126</v>
      </c>
      <c r="Q472" t="s">
        <v>631</v>
      </c>
    </row>
    <row r="473" spans="14:17" hidden="1" x14ac:dyDescent="0.3">
      <c r="N473" t="s">
        <v>249</v>
      </c>
      <c r="O473" t="s">
        <v>213</v>
      </c>
      <c r="P473" t="s">
        <v>126</v>
      </c>
      <c r="Q473" t="s">
        <v>632</v>
      </c>
    </row>
    <row r="474" spans="14:17" hidden="1" x14ac:dyDescent="0.3">
      <c r="N474" t="s">
        <v>249</v>
      </c>
      <c r="O474" t="s">
        <v>213</v>
      </c>
      <c r="P474" t="s">
        <v>126</v>
      </c>
      <c r="Q474" t="s">
        <v>633</v>
      </c>
    </row>
    <row r="475" spans="14:17" hidden="1" x14ac:dyDescent="0.3">
      <c r="N475" t="s">
        <v>249</v>
      </c>
      <c r="O475" t="s">
        <v>213</v>
      </c>
      <c r="P475" t="s">
        <v>126</v>
      </c>
      <c r="Q475" t="s">
        <v>634</v>
      </c>
    </row>
    <row r="476" spans="14:17" hidden="1" x14ac:dyDescent="0.3">
      <c r="N476" t="s">
        <v>249</v>
      </c>
      <c r="O476" t="s">
        <v>213</v>
      </c>
      <c r="P476" t="s">
        <v>127</v>
      </c>
      <c r="Q476" t="s">
        <v>635</v>
      </c>
    </row>
    <row r="477" spans="14:17" hidden="1" x14ac:dyDescent="0.3">
      <c r="N477" t="s">
        <v>249</v>
      </c>
      <c r="O477" t="s">
        <v>213</v>
      </c>
      <c r="P477" t="s">
        <v>127</v>
      </c>
      <c r="Q477" t="s">
        <v>215</v>
      </c>
    </row>
    <row r="478" spans="14:17" hidden="1" x14ac:dyDescent="0.3">
      <c r="N478" t="s">
        <v>249</v>
      </c>
      <c r="O478" t="s">
        <v>213</v>
      </c>
      <c r="P478" t="s">
        <v>127</v>
      </c>
      <c r="Q478" t="s">
        <v>246</v>
      </c>
    </row>
    <row r="479" spans="14:17" hidden="1" x14ac:dyDescent="0.3">
      <c r="N479" t="s">
        <v>249</v>
      </c>
      <c r="O479" t="s">
        <v>213</v>
      </c>
      <c r="P479" t="s">
        <v>127</v>
      </c>
      <c r="Q479" t="s">
        <v>636</v>
      </c>
    </row>
    <row r="480" spans="14:17" hidden="1" x14ac:dyDescent="0.3">
      <c r="N480" t="s">
        <v>249</v>
      </c>
      <c r="O480" t="s">
        <v>213</v>
      </c>
      <c r="P480" t="s">
        <v>127</v>
      </c>
      <c r="Q480" t="s">
        <v>165</v>
      </c>
    </row>
    <row r="481" spans="14:17" hidden="1" x14ac:dyDescent="0.3">
      <c r="N481" t="s">
        <v>249</v>
      </c>
      <c r="O481" t="s">
        <v>213</v>
      </c>
      <c r="P481" t="s">
        <v>127</v>
      </c>
      <c r="Q481" t="s">
        <v>637</v>
      </c>
    </row>
    <row r="482" spans="14:17" hidden="1" x14ac:dyDescent="0.3">
      <c r="N482" t="s">
        <v>249</v>
      </c>
      <c r="O482" t="s">
        <v>213</v>
      </c>
      <c r="P482" t="s">
        <v>127</v>
      </c>
      <c r="Q482" t="s">
        <v>247</v>
      </c>
    </row>
    <row r="483" spans="14:17" hidden="1" x14ac:dyDescent="0.3">
      <c r="N483" t="s">
        <v>249</v>
      </c>
      <c r="O483" t="s">
        <v>213</v>
      </c>
      <c r="P483" t="s">
        <v>127</v>
      </c>
      <c r="Q483" t="s">
        <v>638</v>
      </c>
    </row>
    <row r="484" spans="14:17" hidden="1" x14ac:dyDescent="0.3">
      <c r="N484" t="s">
        <v>249</v>
      </c>
      <c r="O484" t="s">
        <v>213</v>
      </c>
      <c r="P484" t="s">
        <v>127</v>
      </c>
      <c r="Q484" t="s">
        <v>639</v>
      </c>
    </row>
    <row r="485" spans="14:17" hidden="1" x14ac:dyDescent="0.3">
      <c r="N485" t="s">
        <v>249</v>
      </c>
      <c r="O485" t="s">
        <v>213</v>
      </c>
      <c r="P485" t="s">
        <v>127</v>
      </c>
      <c r="Q485" t="s">
        <v>640</v>
      </c>
    </row>
    <row r="486" spans="14:17" hidden="1" x14ac:dyDescent="0.3">
      <c r="N486" t="s">
        <v>249</v>
      </c>
      <c r="O486" t="s">
        <v>213</v>
      </c>
      <c r="P486" t="s">
        <v>127</v>
      </c>
      <c r="Q486" t="s">
        <v>641</v>
      </c>
    </row>
    <row r="487" spans="14:17" hidden="1" x14ac:dyDescent="0.3">
      <c r="N487" t="s">
        <v>249</v>
      </c>
      <c r="O487" t="s">
        <v>213</v>
      </c>
      <c r="P487" t="s">
        <v>127</v>
      </c>
      <c r="Q487" t="s">
        <v>642</v>
      </c>
    </row>
    <row r="488" spans="14:17" hidden="1" x14ac:dyDescent="0.3">
      <c r="N488" t="s">
        <v>249</v>
      </c>
      <c r="O488" t="s">
        <v>213</v>
      </c>
      <c r="P488" t="s">
        <v>127</v>
      </c>
      <c r="Q488" t="s">
        <v>643</v>
      </c>
    </row>
    <row r="489" spans="14:17" hidden="1" x14ac:dyDescent="0.3">
      <c r="N489" t="s">
        <v>249</v>
      </c>
      <c r="O489" t="s">
        <v>213</v>
      </c>
      <c r="P489" t="s">
        <v>127</v>
      </c>
      <c r="Q489" t="s">
        <v>644</v>
      </c>
    </row>
    <row r="490" spans="14:17" hidden="1" x14ac:dyDescent="0.3">
      <c r="N490" t="s">
        <v>249</v>
      </c>
      <c r="O490" t="s">
        <v>213</v>
      </c>
      <c r="P490" t="s">
        <v>127</v>
      </c>
      <c r="Q490" t="s">
        <v>645</v>
      </c>
    </row>
    <row r="491" spans="14:17" hidden="1" x14ac:dyDescent="0.3">
      <c r="N491" t="s">
        <v>249</v>
      </c>
      <c r="O491" t="s">
        <v>213</v>
      </c>
      <c r="P491" t="s">
        <v>646</v>
      </c>
      <c r="Q491" t="s">
        <v>647</v>
      </c>
    </row>
    <row r="492" spans="14:17" hidden="1" x14ac:dyDescent="0.3">
      <c r="N492" t="s">
        <v>249</v>
      </c>
      <c r="O492" t="s">
        <v>213</v>
      </c>
      <c r="P492" t="s">
        <v>646</v>
      </c>
      <c r="Q492" t="s">
        <v>648</v>
      </c>
    </row>
    <row r="493" spans="14:17" hidden="1" x14ac:dyDescent="0.3">
      <c r="N493" t="s">
        <v>249</v>
      </c>
      <c r="O493" t="s">
        <v>213</v>
      </c>
      <c r="P493" t="s">
        <v>646</v>
      </c>
      <c r="Q493" t="s">
        <v>649</v>
      </c>
    </row>
    <row r="494" spans="14:17" hidden="1" x14ac:dyDescent="0.3">
      <c r="N494" t="s">
        <v>249</v>
      </c>
      <c r="O494" t="s">
        <v>213</v>
      </c>
      <c r="P494" t="s">
        <v>650</v>
      </c>
      <c r="Q494" t="s">
        <v>651</v>
      </c>
    </row>
    <row r="495" spans="14:17" hidden="1" x14ac:dyDescent="0.3">
      <c r="N495" t="s">
        <v>652</v>
      </c>
      <c r="O495" t="s">
        <v>653</v>
      </c>
      <c r="P495" t="s">
        <v>654</v>
      </c>
      <c r="Q495" t="s">
        <v>655</v>
      </c>
    </row>
    <row r="496" spans="14:17" hidden="1" x14ac:dyDescent="0.3">
      <c r="N496" t="s">
        <v>652</v>
      </c>
      <c r="O496" t="s">
        <v>653</v>
      </c>
      <c r="P496" t="s">
        <v>654</v>
      </c>
      <c r="Q496" t="s">
        <v>656</v>
      </c>
    </row>
    <row r="497" spans="14:17" hidden="1" x14ac:dyDescent="0.3">
      <c r="N497" t="s">
        <v>652</v>
      </c>
      <c r="O497" t="s">
        <v>653</v>
      </c>
      <c r="P497" t="s">
        <v>654</v>
      </c>
      <c r="Q497" t="s">
        <v>657</v>
      </c>
    </row>
    <row r="498" spans="14:17" hidden="1" x14ac:dyDescent="0.3">
      <c r="N498" t="s">
        <v>652</v>
      </c>
      <c r="O498" t="s">
        <v>653</v>
      </c>
      <c r="P498" t="s">
        <v>658</v>
      </c>
      <c r="Q498" t="s">
        <v>659</v>
      </c>
    </row>
    <row r="499" spans="14:17" hidden="1" x14ac:dyDescent="0.3">
      <c r="N499" t="s">
        <v>652</v>
      </c>
      <c r="O499" t="s">
        <v>653</v>
      </c>
      <c r="P499" t="s">
        <v>658</v>
      </c>
      <c r="Q499" t="s">
        <v>660</v>
      </c>
    </row>
    <row r="500" spans="14:17" hidden="1" x14ac:dyDescent="0.3">
      <c r="N500" t="s">
        <v>652</v>
      </c>
      <c r="O500" t="s">
        <v>653</v>
      </c>
      <c r="P500" t="s">
        <v>658</v>
      </c>
      <c r="Q500" t="s">
        <v>661</v>
      </c>
    </row>
    <row r="501" spans="14:17" hidden="1" x14ac:dyDescent="0.3">
      <c r="N501" t="s">
        <v>652</v>
      </c>
      <c r="O501" t="s">
        <v>653</v>
      </c>
      <c r="P501" t="s">
        <v>658</v>
      </c>
      <c r="Q501" t="s">
        <v>662</v>
      </c>
    </row>
    <row r="502" spans="14:17" hidden="1" x14ac:dyDescent="0.3">
      <c r="N502" t="s">
        <v>652</v>
      </c>
      <c r="O502" t="s">
        <v>653</v>
      </c>
      <c r="P502" t="s">
        <v>658</v>
      </c>
      <c r="Q502" t="s">
        <v>663</v>
      </c>
    </row>
    <row r="503" spans="14:17" hidden="1" x14ac:dyDescent="0.3">
      <c r="N503" t="s">
        <v>652</v>
      </c>
      <c r="O503" t="s">
        <v>653</v>
      </c>
      <c r="P503" t="s">
        <v>658</v>
      </c>
      <c r="Q503" t="s">
        <v>664</v>
      </c>
    </row>
    <row r="504" spans="14:17" hidden="1" x14ac:dyDescent="0.3">
      <c r="N504" t="s">
        <v>652</v>
      </c>
      <c r="O504" t="s">
        <v>653</v>
      </c>
      <c r="P504" t="s">
        <v>658</v>
      </c>
      <c r="Q504" t="s">
        <v>665</v>
      </c>
    </row>
    <row r="505" spans="14:17" hidden="1" x14ac:dyDescent="0.3">
      <c r="N505" t="s">
        <v>652</v>
      </c>
      <c r="O505" t="s">
        <v>653</v>
      </c>
      <c r="P505" t="s">
        <v>666</v>
      </c>
      <c r="Q505" t="s">
        <v>667</v>
      </c>
    </row>
    <row r="506" spans="14:17" hidden="1" x14ac:dyDescent="0.3">
      <c r="N506" t="s">
        <v>652</v>
      </c>
      <c r="O506" t="s">
        <v>653</v>
      </c>
      <c r="P506" t="s">
        <v>666</v>
      </c>
      <c r="Q506" t="s">
        <v>668</v>
      </c>
    </row>
    <row r="507" spans="14:17" hidden="1" x14ac:dyDescent="0.3">
      <c r="N507" t="s">
        <v>652</v>
      </c>
      <c r="O507" t="s">
        <v>653</v>
      </c>
      <c r="P507" t="s">
        <v>666</v>
      </c>
      <c r="Q507" t="s">
        <v>669</v>
      </c>
    </row>
    <row r="508" spans="14:17" hidden="1" x14ac:dyDescent="0.3">
      <c r="N508" t="s">
        <v>652</v>
      </c>
      <c r="O508" t="s">
        <v>653</v>
      </c>
      <c r="P508" t="s">
        <v>666</v>
      </c>
      <c r="Q508" t="s">
        <v>670</v>
      </c>
    </row>
    <row r="509" spans="14:17" hidden="1" x14ac:dyDescent="0.3">
      <c r="N509" t="s">
        <v>652</v>
      </c>
      <c r="O509" t="s">
        <v>653</v>
      </c>
      <c r="P509" t="s">
        <v>666</v>
      </c>
      <c r="Q509" t="s">
        <v>671</v>
      </c>
    </row>
    <row r="510" spans="14:17" hidden="1" x14ac:dyDescent="0.3">
      <c r="N510" t="s">
        <v>652</v>
      </c>
      <c r="O510" t="s">
        <v>653</v>
      </c>
      <c r="P510" t="s">
        <v>666</v>
      </c>
      <c r="Q510" t="s">
        <v>672</v>
      </c>
    </row>
    <row r="511" spans="14:17" hidden="1" x14ac:dyDescent="0.3">
      <c r="N511" t="s">
        <v>652</v>
      </c>
      <c r="O511" t="s">
        <v>653</v>
      </c>
      <c r="P511" t="s">
        <v>673</v>
      </c>
      <c r="Q511" t="s">
        <v>674</v>
      </c>
    </row>
    <row r="512" spans="14:17" hidden="1" x14ac:dyDescent="0.3">
      <c r="N512" t="s">
        <v>652</v>
      </c>
      <c r="O512" t="s">
        <v>653</v>
      </c>
      <c r="P512" t="s">
        <v>673</v>
      </c>
      <c r="Q512" t="s">
        <v>336</v>
      </c>
    </row>
    <row r="513" spans="14:17" hidden="1" x14ac:dyDescent="0.3">
      <c r="N513" t="s">
        <v>652</v>
      </c>
      <c r="O513" t="s">
        <v>653</v>
      </c>
      <c r="P513" t="s">
        <v>673</v>
      </c>
      <c r="Q513" t="s">
        <v>675</v>
      </c>
    </row>
    <row r="514" spans="14:17" hidden="1" x14ac:dyDescent="0.3">
      <c r="N514" t="s">
        <v>652</v>
      </c>
      <c r="O514" t="s">
        <v>653</v>
      </c>
      <c r="P514" t="s">
        <v>673</v>
      </c>
      <c r="Q514" t="s">
        <v>676</v>
      </c>
    </row>
    <row r="515" spans="14:17" hidden="1" x14ac:dyDescent="0.3">
      <c r="N515" t="s">
        <v>652</v>
      </c>
      <c r="O515" t="s">
        <v>653</v>
      </c>
      <c r="P515" t="s">
        <v>677</v>
      </c>
      <c r="Q515" t="s">
        <v>678</v>
      </c>
    </row>
    <row r="516" spans="14:17" hidden="1" x14ac:dyDescent="0.3">
      <c r="N516" t="s">
        <v>652</v>
      </c>
      <c r="O516" t="s">
        <v>653</v>
      </c>
      <c r="P516" t="s">
        <v>677</v>
      </c>
      <c r="Q516" t="s">
        <v>679</v>
      </c>
    </row>
    <row r="517" spans="14:17" hidden="1" x14ac:dyDescent="0.3">
      <c r="N517" t="s">
        <v>652</v>
      </c>
      <c r="O517" t="s">
        <v>653</v>
      </c>
      <c r="P517" t="s">
        <v>677</v>
      </c>
      <c r="Q517" t="s">
        <v>452</v>
      </c>
    </row>
    <row r="518" spans="14:17" hidden="1" x14ac:dyDescent="0.3">
      <c r="N518" t="s">
        <v>652</v>
      </c>
      <c r="O518" t="s">
        <v>653</v>
      </c>
      <c r="P518" t="s">
        <v>677</v>
      </c>
      <c r="Q518" t="s">
        <v>680</v>
      </c>
    </row>
    <row r="519" spans="14:17" hidden="1" x14ac:dyDescent="0.3">
      <c r="N519" t="s">
        <v>652</v>
      </c>
      <c r="O519" t="s">
        <v>653</v>
      </c>
      <c r="P519" t="s">
        <v>681</v>
      </c>
      <c r="Q519" t="s">
        <v>682</v>
      </c>
    </row>
    <row r="520" spans="14:17" hidden="1" x14ac:dyDescent="0.3">
      <c r="N520" t="s">
        <v>652</v>
      </c>
      <c r="O520" t="s">
        <v>653</v>
      </c>
      <c r="P520" t="s">
        <v>681</v>
      </c>
      <c r="Q520" t="s">
        <v>683</v>
      </c>
    </row>
    <row r="521" spans="14:17" hidden="1" x14ac:dyDescent="0.3">
      <c r="N521" t="s">
        <v>652</v>
      </c>
      <c r="O521" t="s">
        <v>653</v>
      </c>
      <c r="P521" t="s">
        <v>681</v>
      </c>
      <c r="Q521" t="s">
        <v>684</v>
      </c>
    </row>
    <row r="522" spans="14:17" hidden="1" x14ac:dyDescent="0.3">
      <c r="N522" t="s">
        <v>154</v>
      </c>
      <c r="O522" t="s">
        <v>177</v>
      </c>
      <c r="P522" t="s">
        <v>114</v>
      </c>
      <c r="Q522" t="s">
        <v>178</v>
      </c>
    </row>
    <row r="523" spans="14:17" hidden="1" x14ac:dyDescent="0.3">
      <c r="N523" t="s">
        <v>154</v>
      </c>
      <c r="O523" t="s">
        <v>177</v>
      </c>
      <c r="P523" t="s">
        <v>114</v>
      </c>
      <c r="Q523" t="s">
        <v>179</v>
      </c>
    </row>
    <row r="524" spans="14:17" hidden="1" x14ac:dyDescent="0.3">
      <c r="N524" t="s">
        <v>154</v>
      </c>
      <c r="O524" t="s">
        <v>180</v>
      </c>
      <c r="P524" t="s">
        <v>115</v>
      </c>
      <c r="Q524" t="s">
        <v>159</v>
      </c>
    </row>
    <row r="525" spans="14:17" hidden="1" x14ac:dyDescent="0.3">
      <c r="N525" t="s">
        <v>154</v>
      </c>
      <c r="O525" t="s">
        <v>180</v>
      </c>
      <c r="P525" t="s">
        <v>115</v>
      </c>
      <c r="Q525" t="s">
        <v>160</v>
      </c>
    </row>
    <row r="526" spans="14:17" hidden="1" x14ac:dyDescent="0.3">
      <c r="N526" t="s">
        <v>154</v>
      </c>
      <c r="O526" t="s">
        <v>180</v>
      </c>
      <c r="P526" t="s">
        <v>115</v>
      </c>
      <c r="Q526" t="s">
        <v>181</v>
      </c>
    </row>
    <row r="527" spans="14:17" hidden="1" x14ac:dyDescent="0.3">
      <c r="N527" t="s">
        <v>154</v>
      </c>
      <c r="O527" t="s">
        <v>180</v>
      </c>
      <c r="P527" t="s">
        <v>115</v>
      </c>
      <c r="Q527" t="s">
        <v>161</v>
      </c>
    </row>
    <row r="528" spans="14:17" hidden="1" x14ac:dyDescent="0.3">
      <c r="N528" t="s">
        <v>154</v>
      </c>
      <c r="O528" t="s">
        <v>180</v>
      </c>
      <c r="P528" t="s">
        <v>115</v>
      </c>
      <c r="Q528" t="s">
        <v>182</v>
      </c>
    </row>
    <row r="529" spans="14:17" hidden="1" x14ac:dyDescent="0.3">
      <c r="N529" t="s">
        <v>154</v>
      </c>
      <c r="O529" t="s">
        <v>180</v>
      </c>
      <c r="P529" t="s">
        <v>115</v>
      </c>
      <c r="Q529" t="s">
        <v>183</v>
      </c>
    </row>
    <row r="530" spans="14:17" hidden="1" x14ac:dyDescent="0.3">
      <c r="N530" t="s">
        <v>154</v>
      </c>
      <c r="O530" t="s">
        <v>184</v>
      </c>
      <c r="P530" t="s">
        <v>116</v>
      </c>
      <c r="Q530" t="s">
        <v>185</v>
      </c>
    </row>
    <row r="531" spans="14:17" hidden="1" x14ac:dyDescent="0.3">
      <c r="N531" t="s">
        <v>154</v>
      </c>
      <c r="O531" t="s">
        <v>186</v>
      </c>
      <c r="P531" t="s">
        <v>117</v>
      </c>
      <c r="Q531" t="s">
        <v>187</v>
      </c>
    </row>
    <row r="532" spans="14:17" hidden="1" x14ac:dyDescent="0.3">
      <c r="N532" t="s">
        <v>154</v>
      </c>
      <c r="O532" t="s">
        <v>186</v>
      </c>
      <c r="P532" t="s">
        <v>117</v>
      </c>
      <c r="Q532" t="s">
        <v>163</v>
      </c>
    </row>
    <row r="533" spans="14:17" hidden="1" x14ac:dyDescent="0.3">
      <c r="N533" t="s">
        <v>154</v>
      </c>
      <c r="O533" t="s">
        <v>186</v>
      </c>
      <c r="P533" t="s">
        <v>117</v>
      </c>
      <c r="Q533" t="s">
        <v>188</v>
      </c>
    </row>
    <row r="534" spans="14:17" hidden="1" x14ac:dyDescent="0.3">
      <c r="N534" t="s">
        <v>154</v>
      </c>
      <c r="O534" t="s">
        <v>189</v>
      </c>
      <c r="P534" t="s">
        <v>118</v>
      </c>
      <c r="Q534" t="s">
        <v>156</v>
      </c>
    </row>
    <row r="535" spans="14:17" hidden="1" x14ac:dyDescent="0.3">
      <c r="N535" t="s">
        <v>154</v>
      </c>
      <c r="O535" t="s">
        <v>189</v>
      </c>
      <c r="P535" t="s">
        <v>118</v>
      </c>
      <c r="Q535" t="s">
        <v>157</v>
      </c>
    </row>
    <row r="536" spans="14:17" hidden="1" x14ac:dyDescent="0.3">
      <c r="N536" t="s">
        <v>154</v>
      </c>
      <c r="O536" t="s">
        <v>189</v>
      </c>
      <c r="P536" t="s">
        <v>118</v>
      </c>
      <c r="Q536" t="s">
        <v>190</v>
      </c>
    </row>
    <row r="537" spans="14:17" hidden="1" x14ac:dyDescent="0.3">
      <c r="N537" t="s">
        <v>154</v>
      </c>
      <c r="O537" t="s">
        <v>189</v>
      </c>
      <c r="P537" t="s">
        <v>118</v>
      </c>
      <c r="Q537" t="s">
        <v>191</v>
      </c>
    </row>
    <row r="538" spans="14:17" hidden="1" x14ac:dyDescent="0.3">
      <c r="N538" t="s">
        <v>154</v>
      </c>
      <c r="O538" t="s">
        <v>189</v>
      </c>
      <c r="P538" t="s">
        <v>119</v>
      </c>
      <c r="Q538" t="s">
        <v>158</v>
      </c>
    </row>
    <row r="539" spans="14:17" hidden="1" x14ac:dyDescent="0.3">
      <c r="N539" t="s">
        <v>154</v>
      </c>
      <c r="O539" t="s">
        <v>189</v>
      </c>
      <c r="P539" t="s">
        <v>119</v>
      </c>
      <c r="Q539" t="s">
        <v>192</v>
      </c>
    </row>
    <row r="540" spans="14:17" hidden="1" x14ac:dyDescent="0.3">
      <c r="N540" t="s">
        <v>154</v>
      </c>
      <c r="O540" t="s">
        <v>189</v>
      </c>
      <c r="P540" t="s">
        <v>119</v>
      </c>
      <c r="Q540" t="s">
        <v>193</v>
      </c>
    </row>
    <row r="541" spans="14:17" hidden="1" x14ac:dyDescent="0.3">
      <c r="N541" t="s">
        <v>154</v>
      </c>
      <c r="O541" t="s">
        <v>189</v>
      </c>
      <c r="P541" t="s">
        <v>119</v>
      </c>
      <c r="Q541" t="s">
        <v>194</v>
      </c>
    </row>
    <row r="542" spans="14:17" hidden="1" x14ac:dyDescent="0.3">
      <c r="N542" t="s">
        <v>154</v>
      </c>
      <c r="O542" t="s">
        <v>189</v>
      </c>
      <c r="P542" t="s">
        <v>119</v>
      </c>
      <c r="Q542" t="s">
        <v>195</v>
      </c>
    </row>
    <row r="543" spans="14:17" hidden="1" x14ac:dyDescent="0.3">
      <c r="N543" t="s">
        <v>154</v>
      </c>
      <c r="O543" t="s">
        <v>189</v>
      </c>
      <c r="P543" t="s">
        <v>196</v>
      </c>
      <c r="Q543" t="s">
        <v>197</v>
      </c>
    </row>
    <row r="544" spans="14:17" hidden="1" x14ac:dyDescent="0.3">
      <c r="N544" t="s">
        <v>154</v>
      </c>
      <c r="O544" t="s">
        <v>189</v>
      </c>
      <c r="P544" t="s">
        <v>120</v>
      </c>
      <c r="Q544" t="s">
        <v>166</v>
      </c>
    </row>
    <row r="545" spans="14:17" hidden="1" x14ac:dyDescent="0.3">
      <c r="N545" t="s">
        <v>154</v>
      </c>
      <c r="O545" t="s">
        <v>189</v>
      </c>
      <c r="P545" t="s">
        <v>121</v>
      </c>
      <c r="Q545" t="s">
        <v>167</v>
      </c>
    </row>
    <row r="546" spans="14:17" hidden="1" x14ac:dyDescent="0.3">
      <c r="N546" t="s">
        <v>154</v>
      </c>
      <c r="O546" t="s">
        <v>189</v>
      </c>
      <c r="P546" t="s">
        <v>121</v>
      </c>
      <c r="Q546" t="s">
        <v>168</v>
      </c>
    </row>
    <row r="547" spans="14:17" hidden="1" x14ac:dyDescent="0.3">
      <c r="N547" t="s">
        <v>154</v>
      </c>
      <c r="O547" t="s">
        <v>189</v>
      </c>
      <c r="P547" t="s">
        <v>121</v>
      </c>
      <c r="Q547" t="s">
        <v>198</v>
      </c>
    </row>
    <row r="548" spans="14:17" hidden="1" x14ac:dyDescent="0.3">
      <c r="N548" t="s">
        <v>154</v>
      </c>
      <c r="O548" t="s">
        <v>199</v>
      </c>
      <c r="P548" t="s">
        <v>122</v>
      </c>
      <c r="Q548" t="s">
        <v>162</v>
      </c>
    </row>
    <row r="549" spans="14:17" hidden="1" x14ac:dyDescent="0.3">
      <c r="N549" t="s">
        <v>154</v>
      </c>
      <c r="O549" t="s">
        <v>199</v>
      </c>
      <c r="P549" t="s">
        <v>123</v>
      </c>
      <c r="Q549" t="s">
        <v>200</v>
      </c>
    </row>
    <row r="550" spans="14:17" hidden="1" x14ac:dyDescent="0.3">
      <c r="N550" t="s">
        <v>154</v>
      </c>
      <c r="O550" t="s">
        <v>199</v>
      </c>
      <c r="P550" t="s">
        <v>123</v>
      </c>
      <c r="Q550" t="s">
        <v>201</v>
      </c>
    </row>
    <row r="551" spans="14:17" hidden="1" x14ac:dyDescent="0.3">
      <c r="N551" t="s">
        <v>154</v>
      </c>
      <c r="O551" t="s">
        <v>199</v>
      </c>
      <c r="P551" t="s">
        <v>123</v>
      </c>
      <c r="Q551" t="s">
        <v>202</v>
      </c>
    </row>
    <row r="552" spans="14:17" hidden="1" x14ac:dyDescent="0.3">
      <c r="N552" t="s">
        <v>154</v>
      </c>
      <c r="O552" t="s">
        <v>199</v>
      </c>
      <c r="P552" t="s">
        <v>123</v>
      </c>
      <c r="Q552" t="s">
        <v>203</v>
      </c>
    </row>
    <row r="553" spans="14:17" hidden="1" x14ac:dyDescent="0.3">
      <c r="N553" t="s">
        <v>154</v>
      </c>
      <c r="O553" t="s">
        <v>199</v>
      </c>
      <c r="P553" t="s">
        <v>124</v>
      </c>
      <c r="Q553" t="s">
        <v>201</v>
      </c>
    </row>
    <row r="554" spans="14:17" hidden="1" x14ac:dyDescent="0.3">
      <c r="N554" t="s">
        <v>154</v>
      </c>
      <c r="O554" t="s">
        <v>204</v>
      </c>
      <c r="P554" t="s">
        <v>155</v>
      </c>
      <c r="Q554" t="s">
        <v>205</v>
      </c>
    </row>
    <row r="555" spans="14:17" hidden="1" x14ac:dyDescent="0.3">
      <c r="N555" t="s">
        <v>154</v>
      </c>
      <c r="O555" t="s">
        <v>204</v>
      </c>
      <c r="P555" t="s">
        <v>155</v>
      </c>
      <c r="Q555" t="s">
        <v>206</v>
      </c>
    </row>
    <row r="556" spans="14:17" hidden="1" x14ac:dyDescent="0.3">
      <c r="N556" t="s">
        <v>154</v>
      </c>
      <c r="O556" t="s">
        <v>204</v>
      </c>
      <c r="P556" t="s">
        <v>155</v>
      </c>
      <c r="Q556" t="s">
        <v>169</v>
      </c>
    </row>
    <row r="557" spans="14:17" hidden="1" x14ac:dyDescent="0.3">
      <c r="N557" t="s">
        <v>154</v>
      </c>
      <c r="O557" t="s">
        <v>204</v>
      </c>
      <c r="P557" t="s">
        <v>155</v>
      </c>
      <c r="Q557" t="s">
        <v>170</v>
      </c>
    </row>
    <row r="558" spans="14:17" hidden="1" x14ac:dyDescent="0.3">
      <c r="N558" t="s">
        <v>154</v>
      </c>
      <c r="O558" t="s">
        <v>204</v>
      </c>
      <c r="P558" t="s">
        <v>155</v>
      </c>
      <c r="Q558" t="s">
        <v>207</v>
      </c>
    </row>
    <row r="559" spans="14:17" hidden="1" x14ac:dyDescent="0.3">
      <c r="N559" t="s">
        <v>154</v>
      </c>
      <c r="O559" t="s">
        <v>204</v>
      </c>
      <c r="P559" t="s">
        <v>125</v>
      </c>
      <c r="Q559" t="s">
        <v>208</v>
      </c>
    </row>
    <row r="560" spans="14:17" hidden="1" x14ac:dyDescent="0.3">
      <c r="N560" t="s">
        <v>154</v>
      </c>
      <c r="O560" t="s">
        <v>204</v>
      </c>
      <c r="P560" t="s">
        <v>125</v>
      </c>
      <c r="Q560" t="s">
        <v>171</v>
      </c>
    </row>
    <row r="561" spans="14:17" hidden="1" x14ac:dyDescent="0.3">
      <c r="N561" t="s">
        <v>154</v>
      </c>
      <c r="O561" t="s">
        <v>204</v>
      </c>
      <c r="P561" t="s">
        <v>125</v>
      </c>
      <c r="Q561" t="s">
        <v>209</v>
      </c>
    </row>
    <row r="562" spans="14:17" hidden="1" x14ac:dyDescent="0.3">
      <c r="N562" t="s">
        <v>154</v>
      </c>
      <c r="O562" t="s">
        <v>210</v>
      </c>
      <c r="P562" t="s">
        <v>211</v>
      </c>
      <c r="Q562" t="s">
        <v>212</v>
      </c>
    </row>
    <row r="563" spans="14:17" hidden="1" x14ac:dyDescent="0.3">
      <c r="N563" t="s">
        <v>154</v>
      </c>
      <c r="O563" t="s">
        <v>213</v>
      </c>
      <c r="P563" t="s">
        <v>126</v>
      </c>
      <c r="Q563" t="s">
        <v>164</v>
      </c>
    </row>
    <row r="564" spans="14:17" hidden="1" x14ac:dyDescent="0.3">
      <c r="N564" t="s">
        <v>154</v>
      </c>
      <c r="O564" t="s">
        <v>213</v>
      </c>
      <c r="P564" t="s">
        <v>126</v>
      </c>
      <c r="Q564" t="s">
        <v>242</v>
      </c>
    </row>
    <row r="565" spans="14:17" hidden="1" x14ac:dyDescent="0.3">
      <c r="N565" t="s">
        <v>154</v>
      </c>
      <c r="O565" t="s">
        <v>213</v>
      </c>
      <c r="P565" t="s">
        <v>126</v>
      </c>
      <c r="Q565" t="s">
        <v>214</v>
      </c>
    </row>
    <row r="566" spans="14:17" hidden="1" x14ac:dyDescent="0.3">
      <c r="N566" t="s">
        <v>154</v>
      </c>
      <c r="O566" t="s">
        <v>213</v>
      </c>
      <c r="P566" t="s">
        <v>127</v>
      </c>
      <c r="Q566" t="s">
        <v>215</v>
      </c>
    </row>
    <row r="567" spans="14:17" hidden="1" x14ac:dyDescent="0.3">
      <c r="N567" t="s">
        <v>154</v>
      </c>
      <c r="O567" t="s">
        <v>213</v>
      </c>
      <c r="P567" t="s">
        <v>127</v>
      </c>
      <c r="Q567" t="s">
        <v>165</v>
      </c>
    </row>
    <row r="568" spans="14:17" hidden="1" x14ac:dyDescent="0.3">
      <c r="N568" t="s">
        <v>685</v>
      </c>
      <c r="O568" t="s">
        <v>177</v>
      </c>
      <c r="P568" t="s">
        <v>114</v>
      </c>
      <c r="Q568" t="s">
        <v>178</v>
      </c>
    </row>
    <row r="569" spans="14:17" hidden="1" x14ac:dyDescent="0.3">
      <c r="N569" t="s">
        <v>685</v>
      </c>
      <c r="O569" t="s">
        <v>177</v>
      </c>
      <c r="P569" t="s">
        <v>114</v>
      </c>
      <c r="Q569" t="s">
        <v>179</v>
      </c>
    </row>
    <row r="570" spans="14:17" hidden="1" x14ac:dyDescent="0.3">
      <c r="N570" t="s">
        <v>685</v>
      </c>
      <c r="O570" t="s">
        <v>177</v>
      </c>
      <c r="P570" t="s">
        <v>114</v>
      </c>
      <c r="Q570" t="s">
        <v>686</v>
      </c>
    </row>
    <row r="571" spans="14:17" hidden="1" x14ac:dyDescent="0.3">
      <c r="N571" t="s">
        <v>685</v>
      </c>
      <c r="O571" t="s">
        <v>180</v>
      </c>
      <c r="P571" t="s">
        <v>221</v>
      </c>
      <c r="Q571" t="s">
        <v>222</v>
      </c>
    </row>
    <row r="572" spans="14:17" hidden="1" x14ac:dyDescent="0.3">
      <c r="N572" t="s">
        <v>685</v>
      </c>
      <c r="O572" t="s">
        <v>180</v>
      </c>
      <c r="P572" t="s">
        <v>115</v>
      </c>
      <c r="Q572" t="s">
        <v>159</v>
      </c>
    </row>
    <row r="573" spans="14:17" hidden="1" x14ac:dyDescent="0.3">
      <c r="N573" t="s">
        <v>685</v>
      </c>
      <c r="O573" t="s">
        <v>180</v>
      </c>
      <c r="P573" t="s">
        <v>115</v>
      </c>
      <c r="Q573" t="s">
        <v>160</v>
      </c>
    </row>
    <row r="574" spans="14:17" hidden="1" x14ac:dyDescent="0.3">
      <c r="N574" t="s">
        <v>685</v>
      </c>
      <c r="O574" t="s">
        <v>180</v>
      </c>
      <c r="P574" t="s">
        <v>115</v>
      </c>
      <c r="Q574" t="s">
        <v>181</v>
      </c>
    </row>
    <row r="575" spans="14:17" hidden="1" x14ac:dyDescent="0.3">
      <c r="N575" t="s">
        <v>685</v>
      </c>
      <c r="O575" t="s">
        <v>180</v>
      </c>
      <c r="P575" t="s">
        <v>115</v>
      </c>
      <c r="Q575" t="s">
        <v>161</v>
      </c>
    </row>
    <row r="576" spans="14:17" hidden="1" x14ac:dyDescent="0.3">
      <c r="N576" t="s">
        <v>685</v>
      </c>
      <c r="O576" t="s">
        <v>180</v>
      </c>
      <c r="P576" t="s">
        <v>115</v>
      </c>
      <c r="Q576" t="s">
        <v>287</v>
      </c>
    </row>
    <row r="577" spans="14:17" hidden="1" x14ac:dyDescent="0.3">
      <c r="N577" t="s">
        <v>685</v>
      </c>
      <c r="O577" t="s">
        <v>180</v>
      </c>
      <c r="P577" t="s">
        <v>302</v>
      </c>
      <c r="Q577" t="s">
        <v>304</v>
      </c>
    </row>
    <row r="578" spans="14:17" hidden="1" x14ac:dyDescent="0.3">
      <c r="N578" t="s">
        <v>685</v>
      </c>
      <c r="O578" t="s">
        <v>184</v>
      </c>
      <c r="P578" t="s">
        <v>116</v>
      </c>
      <c r="Q578" t="s">
        <v>687</v>
      </c>
    </row>
    <row r="579" spans="14:17" hidden="1" x14ac:dyDescent="0.3">
      <c r="N579" t="s">
        <v>685</v>
      </c>
      <c r="O579" t="s">
        <v>184</v>
      </c>
      <c r="P579" t="s">
        <v>116</v>
      </c>
      <c r="Q579" t="s">
        <v>227</v>
      </c>
    </row>
    <row r="580" spans="14:17" hidden="1" x14ac:dyDescent="0.3">
      <c r="N580" t="s">
        <v>685</v>
      </c>
      <c r="O580" t="s">
        <v>184</v>
      </c>
      <c r="P580" t="s">
        <v>116</v>
      </c>
      <c r="Q580" t="s">
        <v>688</v>
      </c>
    </row>
    <row r="581" spans="14:17" hidden="1" x14ac:dyDescent="0.3">
      <c r="N581" t="s">
        <v>685</v>
      </c>
      <c r="O581" t="s">
        <v>228</v>
      </c>
      <c r="P581" t="s">
        <v>332</v>
      </c>
      <c r="Q581" t="s">
        <v>336</v>
      </c>
    </row>
    <row r="582" spans="14:17" hidden="1" x14ac:dyDescent="0.3">
      <c r="N582" t="s">
        <v>685</v>
      </c>
      <c r="O582" t="s">
        <v>189</v>
      </c>
      <c r="P582" t="s">
        <v>118</v>
      </c>
      <c r="Q582" t="s">
        <v>231</v>
      </c>
    </row>
    <row r="583" spans="14:17" hidden="1" x14ac:dyDescent="0.3">
      <c r="N583" t="s">
        <v>685</v>
      </c>
      <c r="O583" t="s">
        <v>189</v>
      </c>
      <c r="P583" t="s">
        <v>118</v>
      </c>
      <c r="Q583" t="s">
        <v>156</v>
      </c>
    </row>
    <row r="584" spans="14:17" hidden="1" x14ac:dyDescent="0.3">
      <c r="N584" t="s">
        <v>685</v>
      </c>
      <c r="O584" t="s">
        <v>189</v>
      </c>
      <c r="P584" t="s">
        <v>118</v>
      </c>
      <c r="Q584" t="s">
        <v>157</v>
      </c>
    </row>
    <row r="585" spans="14:17" hidden="1" x14ac:dyDescent="0.3">
      <c r="N585" t="s">
        <v>685</v>
      </c>
      <c r="O585" t="s">
        <v>189</v>
      </c>
      <c r="P585" t="s">
        <v>118</v>
      </c>
      <c r="Q585" t="s">
        <v>689</v>
      </c>
    </row>
    <row r="586" spans="14:17" hidden="1" x14ac:dyDescent="0.3">
      <c r="N586" t="s">
        <v>685</v>
      </c>
      <c r="O586" t="s">
        <v>189</v>
      </c>
      <c r="P586" t="s">
        <v>118</v>
      </c>
      <c r="Q586" t="s">
        <v>432</v>
      </c>
    </row>
    <row r="587" spans="14:17" hidden="1" x14ac:dyDescent="0.3">
      <c r="N587" t="s">
        <v>685</v>
      </c>
      <c r="O587" t="s">
        <v>189</v>
      </c>
      <c r="P587" t="s">
        <v>118</v>
      </c>
      <c r="Q587" t="s">
        <v>690</v>
      </c>
    </row>
    <row r="588" spans="14:17" hidden="1" x14ac:dyDescent="0.3">
      <c r="N588" t="s">
        <v>685</v>
      </c>
      <c r="O588" t="s">
        <v>189</v>
      </c>
      <c r="P588" t="s">
        <v>118</v>
      </c>
      <c r="Q588" t="s">
        <v>191</v>
      </c>
    </row>
    <row r="589" spans="14:17" hidden="1" x14ac:dyDescent="0.3">
      <c r="N589" t="s">
        <v>685</v>
      </c>
      <c r="O589" t="s">
        <v>189</v>
      </c>
      <c r="P589" t="s">
        <v>119</v>
      </c>
      <c r="Q589" t="s">
        <v>158</v>
      </c>
    </row>
    <row r="590" spans="14:17" hidden="1" x14ac:dyDescent="0.3">
      <c r="N590" t="s">
        <v>685</v>
      </c>
      <c r="O590" t="s">
        <v>189</v>
      </c>
      <c r="P590" t="s">
        <v>119</v>
      </c>
      <c r="Q590" t="s">
        <v>439</v>
      </c>
    </row>
    <row r="591" spans="14:17" hidden="1" x14ac:dyDescent="0.3">
      <c r="N591" t="s">
        <v>685</v>
      </c>
      <c r="O591" t="s">
        <v>189</v>
      </c>
      <c r="P591" t="s">
        <v>119</v>
      </c>
      <c r="Q591" t="s">
        <v>691</v>
      </c>
    </row>
    <row r="592" spans="14:17" hidden="1" x14ac:dyDescent="0.3">
      <c r="N592" t="s">
        <v>685</v>
      </c>
      <c r="O592" t="s">
        <v>189</v>
      </c>
      <c r="P592" t="s">
        <v>119</v>
      </c>
      <c r="Q592" t="s">
        <v>194</v>
      </c>
    </row>
    <row r="593" spans="14:17" hidden="1" x14ac:dyDescent="0.3">
      <c r="N593" t="s">
        <v>685</v>
      </c>
      <c r="O593" t="s">
        <v>189</v>
      </c>
      <c r="P593" t="s">
        <v>120</v>
      </c>
      <c r="Q593" t="s">
        <v>166</v>
      </c>
    </row>
    <row r="594" spans="14:17" hidden="1" x14ac:dyDescent="0.3">
      <c r="N594" t="s">
        <v>685</v>
      </c>
      <c r="O594" t="s">
        <v>189</v>
      </c>
      <c r="P594" t="s">
        <v>121</v>
      </c>
      <c r="Q594" t="s">
        <v>167</v>
      </c>
    </row>
    <row r="595" spans="14:17" hidden="1" x14ac:dyDescent="0.3">
      <c r="N595" t="s">
        <v>685</v>
      </c>
      <c r="O595" t="s">
        <v>199</v>
      </c>
      <c r="P595" t="s">
        <v>122</v>
      </c>
      <c r="Q595" t="s">
        <v>692</v>
      </c>
    </row>
    <row r="596" spans="14:17" hidden="1" x14ac:dyDescent="0.3">
      <c r="N596" t="s">
        <v>685</v>
      </c>
      <c r="O596" t="s">
        <v>199</v>
      </c>
      <c r="P596" t="s">
        <v>123</v>
      </c>
      <c r="Q596" t="s">
        <v>200</v>
      </c>
    </row>
    <row r="597" spans="14:17" hidden="1" x14ac:dyDescent="0.3">
      <c r="N597" t="s">
        <v>685</v>
      </c>
      <c r="O597" t="s">
        <v>199</v>
      </c>
      <c r="P597" t="s">
        <v>124</v>
      </c>
      <c r="Q597" t="s">
        <v>492</v>
      </c>
    </row>
    <row r="598" spans="14:17" hidden="1" x14ac:dyDescent="0.3">
      <c r="N598" t="s">
        <v>685</v>
      </c>
      <c r="O598" t="s">
        <v>210</v>
      </c>
      <c r="P598" t="s">
        <v>155</v>
      </c>
      <c r="Q598" t="s">
        <v>205</v>
      </c>
    </row>
    <row r="599" spans="14:17" hidden="1" x14ac:dyDescent="0.3">
      <c r="N599" t="s">
        <v>685</v>
      </c>
      <c r="O599" t="s">
        <v>210</v>
      </c>
      <c r="P599" t="s">
        <v>155</v>
      </c>
      <c r="Q599" t="s">
        <v>206</v>
      </c>
    </row>
    <row r="600" spans="14:17" hidden="1" x14ac:dyDescent="0.3">
      <c r="N600" t="s">
        <v>685</v>
      </c>
      <c r="O600" t="s">
        <v>210</v>
      </c>
      <c r="P600" t="s">
        <v>155</v>
      </c>
      <c r="Q600" t="s">
        <v>169</v>
      </c>
    </row>
    <row r="601" spans="14:17" hidden="1" x14ac:dyDescent="0.3">
      <c r="N601" t="s">
        <v>685</v>
      </c>
      <c r="O601" t="s">
        <v>210</v>
      </c>
      <c r="P601" t="s">
        <v>155</v>
      </c>
      <c r="Q601" t="s">
        <v>170</v>
      </c>
    </row>
    <row r="602" spans="14:17" hidden="1" x14ac:dyDescent="0.3">
      <c r="N602" t="s">
        <v>685</v>
      </c>
      <c r="O602" t="s">
        <v>210</v>
      </c>
      <c r="P602" t="s">
        <v>155</v>
      </c>
      <c r="Q602" t="s">
        <v>693</v>
      </c>
    </row>
    <row r="603" spans="14:17" hidden="1" x14ac:dyDescent="0.3">
      <c r="N603" t="s">
        <v>685</v>
      </c>
      <c r="O603" t="s">
        <v>210</v>
      </c>
      <c r="P603" t="s">
        <v>155</v>
      </c>
      <c r="Q603" t="s">
        <v>694</v>
      </c>
    </row>
    <row r="604" spans="14:17" hidden="1" x14ac:dyDescent="0.3">
      <c r="N604" t="s">
        <v>685</v>
      </c>
      <c r="O604" t="s">
        <v>210</v>
      </c>
      <c r="P604" t="s">
        <v>155</v>
      </c>
      <c r="Q604" t="s">
        <v>695</v>
      </c>
    </row>
    <row r="605" spans="14:17" hidden="1" x14ac:dyDescent="0.3">
      <c r="N605" t="s">
        <v>685</v>
      </c>
      <c r="O605" t="s">
        <v>210</v>
      </c>
      <c r="P605" t="s">
        <v>155</v>
      </c>
      <c r="Q605" t="s">
        <v>239</v>
      </c>
    </row>
    <row r="606" spans="14:17" hidden="1" x14ac:dyDescent="0.3">
      <c r="N606" t="s">
        <v>685</v>
      </c>
      <c r="O606" t="s">
        <v>210</v>
      </c>
      <c r="P606" t="s">
        <v>125</v>
      </c>
      <c r="Q606" t="s">
        <v>208</v>
      </c>
    </row>
    <row r="607" spans="14:17" hidden="1" x14ac:dyDescent="0.3">
      <c r="N607" t="s">
        <v>685</v>
      </c>
      <c r="O607" t="s">
        <v>213</v>
      </c>
      <c r="P607" t="s">
        <v>126</v>
      </c>
      <c r="Q607" t="s">
        <v>164</v>
      </c>
    </row>
    <row r="608" spans="14:17" hidden="1" x14ac:dyDescent="0.3">
      <c r="N608" t="s">
        <v>685</v>
      </c>
      <c r="O608" t="s">
        <v>213</v>
      </c>
      <c r="P608" t="s">
        <v>126</v>
      </c>
      <c r="Q608" t="s">
        <v>242</v>
      </c>
    </row>
    <row r="609" spans="14:17" hidden="1" x14ac:dyDescent="0.3">
      <c r="N609" t="s">
        <v>685</v>
      </c>
      <c r="O609" t="s">
        <v>213</v>
      </c>
      <c r="P609" t="s">
        <v>127</v>
      </c>
      <c r="Q609" t="s">
        <v>215</v>
      </c>
    </row>
    <row r="610" spans="14:17" hidden="1" x14ac:dyDescent="0.3">
      <c r="N610" t="s">
        <v>685</v>
      </c>
      <c r="O610" t="s">
        <v>213</v>
      </c>
      <c r="P610" t="s">
        <v>127</v>
      </c>
      <c r="Q610" t="s">
        <v>165</v>
      </c>
    </row>
    <row r="611" spans="14:17" hidden="1" x14ac:dyDescent="0.3">
      <c r="N611" t="s">
        <v>685</v>
      </c>
      <c r="O611" t="s">
        <v>213</v>
      </c>
      <c r="P611" t="s">
        <v>127</v>
      </c>
      <c r="Q611" t="s">
        <v>638</v>
      </c>
    </row>
    <row r="612" spans="14:17" hidden="1" x14ac:dyDescent="0.3">
      <c r="N612" t="s">
        <v>685</v>
      </c>
      <c r="O612" t="s">
        <v>213</v>
      </c>
      <c r="P612" t="s">
        <v>127</v>
      </c>
      <c r="Q612" t="s">
        <v>640</v>
      </c>
    </row>
    <row r="613" spans="14:17" hidden="1" x14ac:dyDescent="0.3">
      <c r="N613" t="s">
        <v>685</v>
      </c>
      <c r="O613" t="s">
        <v>213</v>
      </c>
      <c r="P613" t="s">
        <v>127</v>
      </c>
      <c r="Q613" t="s">
        <v>642</v>
      </c>
    </row>
    <row r="614" spans="14:17" hidden="1" x14ac:dyDescent="0.3">
      <c r="N614" t="s">
        <v>685</v>
      </c>
      <c r="O614" t="s">
        <v>213</v>
      </c>
      <c r="P614" t="s">
        <v>127</v>
      </c>
      <c r="Q614" t="s">
        <v>696</v>
      </c>
    </row>
    <row r="615" spans="14:17" hidden="1" x14ac:dyDescent="0.3">
      <c r="N615" t="s">
        <v>697</v>
      </c>
      <c r="O615" t="s">
        <v>177</v>
      </c>
      <c r="P615" t="s">
        <v>114</v>
      </c>
      <c r="Q615" t="s">
        <v>178</v>
      </c>
    </row>
    <row r="616" spans="14:17" hidden="1" x14ac:dyDescent="0.3">
      <c r="N616" t="s">
        <v>697</v>
      </c>
      <c r="O616" t="s">
        <v>180</v>
      </c>
      <c r="P616" t="s">
        <v>221</v>
      </c>
      <c r="Q616" t="s">
        <v>222</v>
      </c>
    </row>
    <row r="617" spans="14:17" hidden="1" x14ac:dyDescent="0.3">
      <c r="N617" t="s">
        <v>697</v>
      </c>
      <c r="O617" t="s">
        <v>184</v>
      </c>
      <c r="P617" t="s">
        <v>224</v>
      </c>
      <c r="Q617" t="s">
        <v>225</v>
      </c>
    </row>
    <row r="618" spans="14:17" hidden="1" x14ac:dyDescent="0.3">
      <c r="N618" t="s">
        <v>697</v>
      </c>
      <c r="O618" t="s">
        <v>184</v>
      </c>
      <c r="P618" t="s">
        <v>116</v>
      </c>
      <c r="Q618" t="s">
        <v>687</v>
      </c>
    </row>
    <row r="619" spans="14:17" hidden="1" x14ac:dyDescent="0.3">
      <c r="N619" t="s">
        <v>697</v>
      </c>
      <c r="O619" t="s">
        <v>189</v>
      </c>
      <c r="P619" t="s">
        <v>121</v>
      </c>
      <c r="Q619" t="s">
        <v>167</v>
      </c>
    </row>
    <row r="620" spans="14:17" hidden="1" x14ac:dyDescent="0.3">
      <c r="N620" t="s">
        <v>697</v>
      </c>
      <c r="O620" t="s">
        <v>204</v>
      </c>
      <c r="P620" t="s">
        <v>125</v>
      </c>
      <c r="Q620" t="s">
        <v>171</v>
      </c>
    </row>
    <row r="621" spans="14:17" hidden="1" x14ac:dyDescent="0.3">
      <c r="N621" t="s">
        <v>698</v>
      </c>
      <c r="O621" t="s">
        <v>180</v>
      </c>
      <c r="P621" t="s">
        <v>115</v>
      </c>
      <c r="Q621" t="s">
        <v>279</v>
      </c>
    </row>
    <row r="622" spans="14:17" hidden="1" x14ac:dyDescent="0.3">
      <c r="N622" t="s">
        <v>698</v>
      </c>
      <c r="O622" t="s">
        <v>184</v>
      </c>
      <c r="P622" t="s">
        <v>116</v>
      </c>
      <c r="Q622" t="s">
        <v>687</v>
      </c>
    </row>
    <row r="623" spans="14:17" hidden="1" x14ac:dyDescent="0.3">
      <c r="N623" t="s">
        <v>698</v>
      </c>
      <c r="O623" t="s">
        <v>189</v>
      </c>
      <c r="P623" t="s">
        <v>699</v>
      </c>
      <c r="Q623" t="s">
        <v>156</v>
      </c>
    </row>
    <row r="624" spans="14:17" hidden="1" x14ac:dyDescent="0.3">
      <c r="N624" t="s">
        <v>698</v>
      </c>
      <c r="O624" t="s">
        <v>189</v>
      </c>
      <c r="P624" t="s">
        <v>119</v>
      </c>
      <c r="Q624" t="s">
        <v>439</v>
      </c>
    </row>
    <row r="625" spans="14:17" hidden="1" x14ac:dyDescent="0.3">
      <c r="N625" t="s">
        <v>698</v>
      </c>
      <c r="O625" t="s">
        <v>210</v>
      </c>
      <c r="P625" t="s">
        <v>155</v>
      </c>
      <c r="Q625" t="s">
        <v>206</v>
      </c>
    </row>
    <row r="626" spans="14:17" hidden="1" x14ac:dyDescent="0.3">
      <c r="N626" t="s">
        <v>698</v>
      </c>
      <c r="O626" t="s">
        <v>210</v>
      </c>
      <c r="P626" t="s">
        <v>155</v>
      </c>
      <c r="Q626" t="s">
        <v>170</v>
      </c>
    </row>
    <row r="627" spans="14:17" hidden="1" x14ac:dyDescent="0.3">
      <c r="N627" t="s">
        <v>698</v>
      </c>
      <c r="O627" t="s">
        <v>210</v>
      </c>
      <c r="P627" t="s">
        <v>125</v>
      </c>
      <c r="Q627" t="s">
        <v>171</v>
      </c>
    </row>
    <row r="628" spans="14:17" hidden="1" x14ac:dyDescent="0.3">
      <c r="N628" t="s">
        <v>219</v>
      </c>
      <c r="O628" t="s">
        <v>177</v>
      </c>
      <c r="P628" t="s">
        <v>114</v>
      </c>
      <c r="Q628" t="s">
        <v>220</v>
      </c>
    </row>
    <row r="629" spans="14:17" hidden="1" x14ac:dyDescent="0.3">
      <c r="N629" t="s">
        <v>219</v>
      </c>
      <c r="O629" t="s">
        <v>177</v>
      </c>
      <c r="P629" t="s">
        <v>114</v>
      </c>
      <c r="Q629" t="s">
        <v>179</v>
      </c>
    </row>
    <row r="630" spans="14:17" hidden="1" x14ac:dyDescent="0.3">
      <c r="N630" t="s">
        <v>219</v>
      </c>
      <c r="O630" t="s">
        <v>180</v>
      </c>
      <c r="P630" t="s">
        <v>221</v>
      </c>
      <c r="Q630" t="s">
        <v>222</v>
      </c>
    </row>
    <row r="631" spans="14:17" hidden="1" x14ac:dyDescent="0.3">
      <c r="N631" t="s">
        <v>219</v>
      </c>
      <c r="O631" t="s">
        <v>180</v>
      </c>
      <c r="P631" t="s">
        <v>115</v>
      </c>
      <c r="Q631" t="s">
        <v>159</v>
      </c>
    </row>
    <row r="632" spans="14:17" hidden="1" x14ac:dyDescent="0.3">
      <c r="N632" t="s">
        <v>219</v>
      </c>
      <c r="O632" t="s">
        <v>180</v>
      </c>
      <c r="P632" t="s">
        <v>115</v>
      </c>
      <c r="Q632" t="s">
        <v>223</v>
      </c>
    </row>
    <row r="633" spans="14:17" hidden="1" x14ac:dyDescent="0.3">
      <c r="N633" t="s">
        <v>219</v>
      </c>
      <c r="O633" t="s">
        <v>180</v>
      </c>
      <c r="P633" t="s">
        <v>115</v>
      </c>
      <c r="Q633" t="s">
        <v>160</v>
      </c>
    </row>
    <row r="634" spans="14:17" hidden="1" x14ac:dyDescent="0.3">
      <c r="N634" t="s">
        <v>219</v>
      </c>
      <c r="O634" t="s">
        <v>180</v>
      </c>
      <c r="P634" t="s">
        <v>115</v>
      </c>
      <c r="Q634" t="s">
        <v>161</v>
      </c>
    </row>
    <row r="635" spans="14:17" hidden="1" x14ac:dyDescent="0.3">
      <c r="N635" t="s">
        <v>219</v>
      </c>
      <c r="O635" t="s">
        <v>184</v>
      </c>
      <c r="P635" t="s">
        <v>224</v>
      </c>
      <c r="Q635" t="s">
        <v>225</v>
      </c>
    </row>
    <row r="636" spans="14:17" hidden="1" x14ac:dyDescent="0.3">
      <c r="N636" t="s">
        <v>219</v>
      </c>
      <c r="O636" t="s">
        <v>184</v>
      </c>
      <c r="P636" t="s">
        <v>116</v>
      </c>
      <c r="Q636" t="s">
        <v>226</v>
      </c>
    </row>
    <row r="637" spans="14:17" hidden="1" x14ac:dyDescent="0.3">
      <c r="N637" t="s">
        <v>219</v>
      </c>
      <c r="O637" t="s">
        <v>184</v>
      </c>
      <c r="P637" t="s">
        <v>116</v>
      </c>
      <c r="Q637" t="s">
        <v>227</v>
      </c>
    </row>
    <row r="638" spans="14:17" hidden="1" x14ac:dyDescent="0.3">
      <c r="N638" t="s">
        <v>219</v>
      </c>
      <c r="O638" t="s">
        <v>228</v>
      </c>
      <c r="P638" t="s">
        <v>229</v>
      </c>
      <c r="Q638" t="s">
        <v>230</v>
      </c>
    </row>
    <row r="639" spans="14:17" hidden="1" x14ac:dyDescent="0.3">
      <c r="N639" t="s">
        <v>219</v>
      </c>
      <c r="O639" t="s">
        <v>186</v>
      </c>
      <c r="P639" t="s">
        <v>117</v>
      </c>
      <c r="Q639" t="s">
        <v>163</v>
      </c>
    </row>
    <row r="640" spans="14:17" hidden="1" x14ac:dyDescent="0.3">
      <c r="N640" t="s">
        <v>219</v>
      </c>
      <c r="O640" t="s">
        <v>189</v>
      </c>
      <c r="P640" t="s">
        <v>118</v>
      </c>
      <c r="Q640" t="s">
        <v>231</v>
      </c>
    </row>
    <row r="641" spans="14:17" hidden="1" x14ac:dyDescent="0.3">
      <c r="N641" t="s">
        <v>219</v>
      </c>
      <c r="O641" t="s">
        <v>189</v>
      </c>
      <c r="P641" t="s">
        <v>118</v>
      </c>
      <c r="Q641" t="s">
        <v>156</v>
      </c>
    </row>
    <row r="642" spans="14:17" hidden="1" x14ac:dyDescent="0.3">
      <c r="N642" t="s">
        <v>219</v>
      </c>
      <c r="O642" t="s">
        <v>189</v>
      </c>
      <c r="P642" t="s">
        <v>118</v>
      </c>
      <c r="Q642" t="s">
        <v>157</v>
      </c>
    </row>
    <row r="643" spans="14:17" hidden="1" x14ac:dyDescent="0.3">
      <c r="N643" t="s">
        <v>219</v>
      </c>
      <c r="O643" t="s">
        <v>189</v>
      </c>
      <c r="P643" t="s">
        <v>118</v>
      </c>
      <c r="Q643" t="s">
        <v>190</v>
      </c>
    </row>
    <row r="644" spans="14:17" hidden="1" x14ac:dyDescent="0.3">
      <c r="N644" t="s">
        <v>219</v>
      </c>
      <c r="O644" t="s">
        <v>189</v>
      </c>
      <c r="P644" t="s">
        <v>119</v>
      </c>
      <c r="Q644" t="s">
        <v>158</v>
      </c>
    </row>
    <row r="645" spans="14:17" hidden="1" x14ac:dyDescent="0.3">
      <c r="N645" t="s">
        <v>219</v>
      </c>
      <c r="O645" t="s">
        <v>189</v>
      </c>
      <c r="P645" t="s">
        <v>119</v>
      </c>
      <c r="Q645" t="s">
        <v>232</v>
      </c>
    </row>
    <row r="646" spans="14:17" hidden="1" x14ac:dyDescent="0.3">
      <c r="N646" t="s">
        <v>219</v>
      </c>
      <c r="O646" t="s">
        <v>189</v>
      </c>
      <c r="P646" t="s">
        <v>120</v>
      </c>
      <c r="Q646" t="s">
        <v>166</v>
      </c>
    </row>
    <row r="647" spans="14:17" hidden="1" x14ac:dyDescent="0.3">
      <c r="N647" t="s">
        <v>219</v>
      </c>
      <c r="O647" t="s">
        <v>189</v>
      </c>
      <c r="P647" t="s">
        <v>121</v>
      </c>
      <c r="Q647" t="s">
        <v>167</v>
      </c>
    </row>
    <row r="648" spans="14:17" hidden="1" x14ac:dyDescent="0.3">
      <c r="N648" t="s">
        <v>219</v>
      </c>
      <c r="O648" t="s">
        <v>199</v>
      </c>
      <c r="P648" t="s">
        <v>122</v>
      </c>
      <c r="Q648" t="s">
        <v>162</v>
      </c>
    </row>
    <row r="649" spans="14:17" hidden="1" x14ac:dyDescent="0.3">
      <c r="N649" t="s">
        <v>219</v>
      </c>
      <c r="O649" t="s">
        <v>199</v>
      </c>
      <c r="P649" t="s">
        <v>123</v>
      </c>
      <c r="Q649" t="s">
        <v>200</v>
      </c>
    </row>
    <row r="650" spans="14:17" hidden="1" x14ac:dyDescent="0.3">
      <c r="N650" t="s">
        <v>219</v>
      </c>
      <c r="O650" t="s">
        <v>199</v>
      </c>
      <c r="P650" t="s">
        <v>123</v>
      </c>
      <c r="Q650" t="s">
        <v>233</v>
      </c>
    </row>
    <row r="651" spans="14:17" hidden="1" x14ac:dyDescent="0.3">
      <c r="N651" t="s">
        <v>219</v>
      </c>
      <c r="O651" t="s">
        <v>199</v>
      </c>
      <c r="P651" t="s">
        <v>123</v>
      </c>
      <c r="Q651" t="s">
        <v>202</v>
      </c>
    </row>
    <row r="652" spans="14:17" hidden="1" x14ac:dyDescent="0.3">
      <c r="N652" t="s">
        <v>219</v>
      </c>
      <c r="O652" t="s">
        <v>199</v>
      </c>
      <c r="P652" t="s">
        <v>124</v>
      </c>
      <c r="Q652" t="s">
        <v>234</v>
      </c>
    </row>
    <row r="653" spans="14:17" hidden="1" x14ac:dyDescent="0.3">
      <c r="N653" t="s">
        <v>219</v>
      </c>
      <c r="O653" t="s">
        <v>199</v>
      </c>
      <c r="P653" t="s">
        <v>124</v>
      </c>
      <c r="Q653" t="s">
        <v>235</v>
      </c>
    </row>
    <row r="654" spans="14:17" hidden="1" x14ac:dyDescent="0.3">
      <c r="N654" t="s">
        <v>219</v>
      </c>
      <c r="O654" t="s">
        <v>199</v>
      </c>
      <c r="P654" t="s">
        <v>124</v>
      </c>
      <c r="Q654" t="s">
        <v>236</v>
      </c>
    </row>
    <row r="655" spans="14:17" hidden="1" x14ac:dyDescent="0.3">
      <c r="N655" t="s">
        <v>219</v>
      </c>
      <c r="O655" t="s">
        <v>210</v>
      </c>
      <c r="P655" t="s">
        <v>237</v>
      </c>
      <c r="Q655" t="s">
        <v>238</v>
      </c>
    </row>
    <row r="656" spans="14:17" hidden="1" x14ac:dyDescent="0.3">
      <c r="N656" t="s">
        <v>219</v>
      </c>
      <c r="O656" t="s">
        <v>210</v>
      </c>
      <c r="P656" t="s">
        <v>155</v>
      </c>
      <c r="Q656" t="s">
        <v>206</v>
      </c>
    </row>
    <row r="657" spans="14:17" hidden="1" x14ac:dyDescent="0.3">
      <c r="N657" t="s">
        <v>219</v>
      </c>
      <c r="O657" t="s">
        <v>210</v>
      </c>
      <c r="P657" t="s">
        <v>155</v>
      </c>
      <c r="Q657" t="s">
        <v>169</v>
      </c>
    </row>
    <row r="658" spans="14:17" hidden="1" x14ac:dyDescent="0.3">
      <c r="N658" t="s">
        <v>219</v>
      </c>
      <c r="O658" t="s">
        <v>210</v>
      </c>
      <c r="P658" t="s">
        <v>155</v>
      </c>
      <c r="Q658" t="s">
        <v>170</v>
      </c>
    </row>
    <row r="659" spans="14:17" hidden="1" x14ac:dyDescent="0.3">
      <c r="N659" t="s">
        <v>219</v>
      </c>
      <c r="O659" t="s">
        <v>210</v>
      </c>
      <c r="P659" t="s">
        <v>155</v>
      </c>
      <c r="Q659" t="s">
        <v>239</v>
      </c>
    </row>
    <row r="660" spans="14:17" hidden="1" x14ac:dyDescent="0.3">
      <c r="N660" t="s">
        <v>219</v>
      </c>
      <c r="O660" t="s">
        <v>210</v>
      </c>
      <c r="P660" t="s">
        <v>125</v>
      </c>
      <c r="Q660" t="s">
        <v>171</v>
      </c>
    </row>
    <row r="661" spans="14:17" hidden="1" x14ac:dyDescent="0.3">
      <c r="N661" t="s">
        <v>219</v>
      </c>
      <c r="O661" t="s">
        <v>210</v>
      </c>
      <c r="P661" t="s">
        <v>125</v>
      </c>
      <c r="Q661" t="s">
        <v>240</v>
      </c>
    </row>
    <row r="662" spans="14:17" hidden="1" x14ac:dyDescent="0.3">
      <c r="N662" t="s">
        <v>219</v>
      </c>
      <c r="O662" t="s">
        <v>213</v>
      </c>
      <c r="P662" t="s">
        <v>126</v>
      </c>
      <c r="Q662" t="s">
        <v>241</v>
      </c>
    </row>
    <row r="663" spans="14:17" hidden="1" x14ac:dyDescent="0.3">
      <c r="N663" t="s">
        <v>219</v>
      </c>
      <c r="O663" t="s">
        <v>213</v>
      </c>
      <c r="P663" t="s">
        <v>126</v>
      </c>
      <c r="Q663" t="s">
        <v>164</v>
      </c>
    </row>
    <row r="664" spans="14:17" hidden="1" x14ac:dyDescent="0.3">
      <c r="N664" t="s">
        <v>219</v>
      </c>
      <c r="O664" t="s">
        <v>213</v>
      </c>
      <c r="P664" t="s">
        <v>126</v>
      </c>
      <c r="Q664" t="s">
        <v>242</v>
      </c>
    </row>
    <row r="665" spans="14:17" hidden="1" x14ac:dyDescent="0.3">
      <c r="N665" t="s">
        <v>219</v>
      </c>
      <c r="O665" t="s">
        <v>213</v>
      </c>
      <c r="P665" t="s">
        <v>126</v>
      </c>
      <c r="Q665" t="s">
        <v>243</v>
      </c>
    </row>
    <row r="666" spans="14:17" hidden="1" x14ac:dyDescent="0.3">
      <c r="N666" t="s">
        <v>219</v>
      </c>
      <c r="O666" t="s">
        <v>213</v>
      </c>
      <c r="P666" t="s">
        <v>126</v>
      </c>
      <c r="Q666" t="s">
        <v>244</v>
      </c>
    </row>
    <row r="667" spans="14:17" hidden="1" x14ac:dyDescent="0.3">
      <c r="N667" t="s">
        <v>219</v>
      </c>
      <c r="O667" t="s">
        <v>213</v>
      </c>
      <c r="P667" t="s">
        <v>126</v>
      </c>
      <c r="Q667" t="s">
        <v>245</v>
      </c>
    </row>
    <row r="668" spans="14:17" hidden="1" x14ac:dyDescent="0.3">
      <c r="N668" t="s">
        <v>219</v>
      </c>
      <c r="O668" t="s">
        <v>213</v>
      </c>
      <c r="P668" t="s">
        <v>127</v>
      </c>
      <c r="Q668" t="s">
        <v>246</v>
      </c>
    </row>
    <row r="669" spans="14:17" hidden="1" x14ac:dyDescent="0.3">
      <c r="N669" t="s">
        <v>219</v>
      </c>
      <c r="O669" t="s">
        <v>213</v>
      </c>
      <c r="P669" t="s">
        <v>127</v>
      </c>
      <c r="Q669" t="s">
        <v>165</v>
      </c>
    </row>
    <row r="670" spans="14:17" hidden="1" x14ac:dyDescent="0.3">
      <c r="N670" t="s">
        <v>219</v>
      </c>
      <c r="O670" t="s">
        <v>213</v>
      </c>
      <c r="P670" t="s">
        <v>127</v>
      </c>
      <c r="Q670" t="s">
        <v>247</v>
      </c>
    </row>
    <row r="671" spans="14:17" hidden="1" x14ac:dyDescent="0.3">
      <c r="N671" t="s">
        <v>700</v>
      </c>
      <c r="O671" t="s">
        <v>180</v>
      </c>
      <c r="P671" t="s">
        <v>115</v>
      </c>
      <c r="Q671" t="s">
        <v>161</v>
      </c>
    </row>
    <row r="672" spans="14:17" hidden="1" x14ac:dyDescent="0.3">
      <c r="N672" t="s">
        <v>700</v>
      </c>
      <c r="O672" t="s">
        <v>180</v>
      </c>
      <c r="P672" t="s">
        <v>115</v>
      </c>
      <c r="Q672" t="s">
        <v>287</v>
      </c>
    </row>
    <row r="673" spans="14:17" hidden="1" x14ac:dyDescent="0.3">
      <c r="N673" t="s">
        <v>700</v>
      </c>
      <c r="O673" t="s">
        <v>189</v>
      </c>
      <c r="P673" t="s">
        <v>118</v>
      </c>
      <c r="Q673" t="s">
        <v>231</v>
      </c>
    </row>
    <row r="674" spans="14:17" hidden="1" x14ac:dyDescent="0.3">
      <c r="N674" t="s">
        <v>700</v>
      </c>
      <c r="O674" t="s">
        <v>189</v>
      </c>
      <c r="P674" t="s">
        <v>118</v>
      </c>
      <c r="Q674" t="s">
        <v>156</v>
      </c>
    </row>
    <row r="675" spans="14:17" hidden="1" x14ac:dyDescent="0.3">
      <c r="N675" t="s">
        <v>700</v>
      </c>
      <c r="O675" t="s">
        <v>189</v>
      </c>
      <c r="P675" t="s">
        <v>119</v>
      </c>
      <c r="Q675" t="s">
        <v>434</v>
      </c>
    </row>
    <row r="676" spans="14:17" hidden="1" x14ac:dyDescent="0.3">
      <c r="N676" t="s">
        <v>700</v>
      </c>
      <c r="O676" t="s">
        <v>189</v>
      </c>
      <c r="P676" t="s">
        <v>119</v>
      </c>
      <c r="Q676" t="s">
        <v>194</v>
      </c>
    </row>
    <row r="677" spans="14:17" hidden="1" x14ac:dyDescent="0.3">
      <c r="N677" t="s">
        <v>700</v>
      </c>
      <c r="O677" t="s">
        <v>189</v>
      </c>
      <c r="P677" t="s">
        <v>121</v>
      </c>
      <c r="Q677" t="s">
        <v>167</v>
      </c>
    </row>
    <row r="678" spans="14:17" hidden="1" x14ac:dyDescent="0.3">
      <c r="N678" t="s">
        <v>700</v>
      </c>
      <c r="O678" t="s">
        <v>204</v>
      </c>
      <c r="P678" t="s">
        <v>155</v>
      </c>
      <c r="Q678" t="s">
        <v>169</v>
      </c>
    </row>
    <row r="679" spans="14:17" hidden="1" x14ac:dyDescent="0.3">
      <c r="N679" t="s">
        <v>700</v>
      </c>
      <c r="O679" t="s">
        <v>210</v>
      </c>
      <c r="P679" t="s">
        <v>155</v>
      </c>
      <c r="Q679" t="s">
        <v>206</v>
      </c>
    </row>
    <row r="680" spans="14:17" hidden="1" x14ac:dyDescent="0.3">
      <c r="N680" t="s">
        <v>700</v>
      </c>
      <c r="O680" t="s">
        <v>210</v>
      </c>
      <c r="P680" t="s">
        <v>211</v>
      </c>
      <c r="Q680" t="s">
        <v>212</v>
      </c>
    </row>
    <row r="681" spans="14:17" hidden="1" x14ac:dyDescent="0.3">
      <c r="N681" t="s">
        <v>700</v>
      </c>
      <c r="O681" t="s">
        <v>210</v>
      </c>
      <c r="P681" t="s">
        <v>211</v>
      </c>
      <c r="Q681" t="s">
        <v>610</v>
      </c>
    </row>
    <row r="682" spans="14:17" hidden="1" x14ac:dyDescent="0.3">
      <c r="N682" t="s">
        <v>700</v>
      </c>
      <c r="O682" t="s">
        <v>213</v>
      </c>
      <c r="P682" t="s">
        <v>126</v>
      </c>
      <c r="Q682" t="s">
        <v>164</v>
      </c>
    </row>
    <row r="683" spans="14:17" hidden="1" x14ac:dyDescent="0.3">
      <c r="N683" t="s">
        <v>700</v>
      </c>
      <c r="O683" t="s">
        <v>213</v>
      </c>
      <c r="P683" t="s">
        <v>126</v>
      </c>
      <c r="Q683" t="s">
        <v>630</v>
      </c>
    </row>
    <row r="684" spans="14:17" hidden="1" x14ac:dyDescent="0.3">
      <c r="N684" t="s">
        <v>701</v>
      </c>
      <c r="O684" t="s">
        <v>177</v>
      </c>
      <c r="P684" t="s">
        <v>114</v>
      </c>
      <c r="Q684" t="s">
        <v>702</v>
      </c>
    </row>
    <row r="685" spans="14:17" hidden="1" x14ac:dyDescent="0.3">
      <c r="N685" t="s">
        <v>701</v>
      </c>
      <c r="O685" t="s">
        <v>177</v>
      </c>
      <c r="P685" t="s">
        <v>114</v>
      </c>
      <c r="Q685" t="s">
        <v>178</v>
      </c>
    </row>
    <row r="686" spans="14:17" hidden="1" x14ac:dyDescent="0.3">
      <c r="N686" t="s">
        <v>701</v>
      </c>
      <c r="O686" t="s">
        <v>177</v>
      </c>
      <c r="P686" t="s">
        <v>114</v>
      </c>
      <c r="Q686" t="s">
        <v>179</v>
      </c>
    </row>
    <row r="687" spans="14:17" hidden="1" x14ac:dyDescent="0.3">
      <c r="N687" t="s">
        <v>701</v>
      </c>
      <c r="O687" t="s">
        <v>177</v>
      </c>
      <c r="P687" t="s">
        <v>259</v>
      </c>
      <c r="Q687" t="s">
        <v>263</v>
      </c>
    </row>
    <row r="688" spans="14:17" hidden="1" x14ac:dyDescent="0.3">
      <c r="N688" t="s">
        <v>701</v>
      </c>
      <c r="O688" t="s">
        <v>180</v>
      </c>
      <c r="P688" t="s">
        <v>115</v>
      </c>
      <c r="Q688" t="s">
        <v>159</v>
      </c>
    </row>
    <row r="689" spans="14:17" hidden="1" x14ac:dyDescent="0.3">
      <c r="N689" t="s">
        <v>701</v>
      </c>
      <c r="O689" t="s">
        <v>180</v>
      </c>
      <c r="P689" t="s">
        <v>115</v>
      </c>
      <c r="Q689" t="s">
        <v>703</v>
      </c>
    </row>
    <row r="690" spans="14:17" hidden="1" x14ac:dyDescent="0.3">
      <c r="N690" t="s">
        <v>701</v>
      </c>
      <c r="O690" t="s">
        <v>180</v>
      </c>
      <c r="P690" t="s">
        <v>115</v>
      </c>
      <c r="Q690" t="s">
        <v>277</v>
      </c>
    </row>
    <row r="691" spans="14:17" hidden="1" x14ac:dyDescent="0.3">
      <c r="N691" t="s">
        <v>701</v>
      </c>
      <c r="O691" t="s">
        <v>180</v>
      </c>
      <c r="P691" t="s">
        <v>115</v>
      </c>
      <c r="Q691" t="s">
        <v>161</v>
      </c>
    </row>
    <row r="692" spans="14:17" hidden="1" x14ac:dyDescent="0.3">
      <c r="N692" t="s">
        <v>701</v>
      </c>
      <c r="O692" t="s">
        <v>180</v>
      </c>
      <c r="P692" t="s">
        <v>115</v>
      </c>
      <c r="Q692" t="s">
        <v>279</v>
      </c>
    </row>
    <row r="693" spans="14:17" hidden="1" x14ac:dyDescent="0.3">
      <c r="N693" t="s">
        <v>701</v>
      </c>
      <c r="O693" t="s">
        <v>180</v>
      </c>
      <c r="P693" t="s">
        <v>115</v>
      </c>
      <c r="Q693" t="s">
        <v>183</v>
      </c>
    </row>
    <row r="694" spans="14:17" hidden="1" x14ac:dyDescent="0.3">
      <c r="N694" t="s">
        <v>701</v>
      </c>
      <c r="O694" t="s">
        <v>180</v>
      </c>
      <c r="P694" t="s">
        <v>115</v>
      </c>
      <c r="Q694" t="s">
        <v>291</v>
      </c>
    </row>
    <row r="695" spans="14:17" hidden="1" x14ac:dyDescent="0.3">
      <c r="N695" t="s">
        <v>701</v>
      </c>
      <c r="O695" t="s">
        <v>184</v>
      </c>
      <c r="P695" t="s">
        <v>224</v>
      </c>
      <c r="Q695" t="s">
        <v>309</v>
      </c>
    </row>
    <row r="696" spans="14:17" hidden="1" x14ac:dyDescent="0.3">
      <c r="N696" t="s">
        <v>701</v>
      </c>
      <c r="O696" t="s">
        <v>184</v>
      </c>
      <c r="P696" t="s">
        <v>224</v>
      </c>
      <c r="Q696" t="s">
        <v>225</v>
      </c>
    </row>
    <row r="697" spans="14:17" hidden="1" x14ac:dyDescent="0.3">
      <c r="N697" t="s">
        <v>701</v>
      </c>
      <c r="O697" t="s">
        <v>184</v>
      </c>
      <c r="P697" t="s">
        <v>116</v>
      </c>
      <c r="Q697" t="s">
        <v>704</v>
      </c>
    </row>
    <row r="698" spans="14:17" hidden="1" x14ac:dyDescent="0.3">
      <c r="N698" t="s">
        <v>701</v>
      </c>
      <c r="O698" t="s">
        <v>184</v>
      </c>
      <c r="P698" t="s">
        <v>116</v>
      </c>
      <c r="Q698" t="s">
        <v>687</v>
      </c>
    </row>
    <row r="699" spans="14:17" hidden="1" x14ac:dyDescent="0.3">
      <c r="N699" t="s">
        <v>701</v>
      </c>
      <c r="O699" t="s">
        <v>228</v>
      </c>
      <c r="P699" t="s">
        <v>332</v>
      </c>
      <c r="Q699" t="s">
        <v>705</v>
      </c>
    </row>
    <row r="700" spans="14:17" hidden="1" x14ac:dyDescent="0.3">
      <c r="N700" t="s">
        <v>701</v>
      </c>
      <c r="O700" t="s">
        <v>228</v>
      </c>
      <c r="P700" t="s">
        <v>332</v>
      </c>
      <c r="Q700" t="s">
        <v>340</v>
      </c>
    </row>
    <row r="701" spans="14:17" hidden="1" x14ac:dyDescent="0.3">
      <c r="N701" t="s">
        <v>701</v>
      </c>
      <c r="O701" t="s">
        <v>186</v>
      </c>
      <c r="P701" t="s">
        <v>117</v>
      </c>
      <c r="Q701" t="s">
        <v>350</v>
      </c>
    </row>
    <row r="702" spans="14:17" hidden="1" x14ac:dyDescent="0.3">
      <c r="N702" t="s">
        <v>701</v>
      </c>
      <c r="O702" t="s">
        <v>186</v>
      </c>
      <c r="P702" t="s">
        <v>351</v>
      </c>
      <c r="Q702" t="s">
        <v>706</v>
      </c>
    </row>
    <row r="703" spans="14:17" hidden="1" x14ac:dyDescent="0.3">
      <c r="N703" t="s">
        <v>701</v>
      </c>
      <c r="O703" t="s">
        <v>413</v>
      </c>
      <c r="P703" t="s">
        <v>427</v>
      </c>
      <c r="Q703" t="s">
        <v>707</v>
      </c>
    </row>
    <row r="704" spans="14:17" hidden="1" x14ac:dyDescent="0.3">
      <c r="N704" t="s">
        <v>701</v>
      </c>
      <c r="O704" t="s">
        <v>189</v>
      </c>
      <c r="P704" t="s">
        <v>118</v>
      </c>
      <c r="Q704" t="s">
        <v>231</v>
      </c>
    </row>
    <row r="705" spans="14:17" hidden="1" x14ac:dyDescent="0.3">
      <c r="N705" t="s">
        <v>701</v>
      </c>
      <c r="O705" t="s">
        <v>189</v>
      </c>
      <c r="P705" t="s">
        <v>118</v>
      </c>
      <c r="Q705" t="s">
        <v>156</v>
      </c>
    </row>
    <row r="706" spans="14:17" hidden="1" x14ac:dyDescent="0.3">
      <c r="N706" t="s">
        <v>701</v>
      </c>
      <c r="O706" t="s">
        <v>189</v>
      </c>
      <c r="P706" t="s">
        <v>118</v>
      </c>
      <c r="Q706" t="s">
        <v>157</v>
      </c>
    </row>
    <row r="707" spans="14:17" hidden="1" x14ac:dyDescent="0.3">
      <c r="N707" t="s">
        <v>701</v>
      </c>
      <c r="O707" t="s">
        <v>189</v>
      </c>
      <c r="P707" t="s">
        <v>118</v>
      </c>
      <c r="Q707" t="s">
        <v>689</v>
      </c>
    </row>
    <row r="708" spans="14:17" hidden="1" x14ac:dyDescent="0.3">
      <c r="N708" t="s">
        <v>701</v>
      </c>
      <c r="O708" t="s">
        <v>189</v>
      </c>
      <c r="P708" t="s">
        <v>119</v>
      </c>
      <c r="Q708" t="s">
        <v>158</v>
      </c>
    </row>
    <row r="709" spans="14:17" hidden="1" x14ac:dyDescent="0.3">
      <c r="N709" t="s">
        <v>701</v>
      </c>
      <c r="O709" t="s">
        <v>189</v>
      </c>
      <c r="P709" t="s">
        <v>119</v>
      </c>
      <c r="Q709" t="s">
        <v>193</v>
      </c>
    </row>
    <row r="710" spans="14:17" hidden="1" x14ac:dyDescent="0.3">
      <c r="N710" t="s">
        <v>701</v>
      </c>
      <c r="O710" t="s">
        <v>189</v>
      </c>
      <c r="P710" t="s">
        <v>119</v>
      </c>
      <c r="Q710" t="s">
        <v>195</v>
      </c>
    </row>
    <row r="711" spans="14:17" hidden="1" x14ac:dyDescent="0.3">
      <c r="N711" t="s">
        <v>701</v>
      </c>
      <c r="O711" t="s">
        <v>189</v>
      </c>
      <c r="P711" t="s">
        <v>119</v>
      </c>
      <c r="Q711" t="s">
        <v>708</v>
      </c>
    </row>
    <row r="712" spans="14:17" hidden="1" x14ac:dyDescent="0.3">
      <c r="N712" t="s">
        <v>701</v>
      </c>
      <c r="O712" t="s">
        <v>189</v>
      </c>
      <c r="P712" t="s">
        <v>120</v>
      </c>
      <c r="Q712" t="s">
        <v>166</v>
      </c>
    </row>
    <row r="713" spans="14:17" hidden="1" x14ac:dyDescent="0.3">
      <c r="N713" t="s">
        <v>701</v>
      </c>
      <c r="O713" t="s">
        <v>189</v>
      </c>
      <c r="P713" t="s">
        <v>121</v>
      </c>
      <c r="Q713" t="s">
        <v>467</v>
      </c>
    </row>
    <row r="714" spans="14:17" hidden="1" x14ac:dyDescent="0.3">
      <c r="N714" t="s">
        <v>701</v>
      </c>
      <c r="O714" t="s">
        <v>199</v>
      </c>
      <c r="P714" t="s">
        <v>123</v>
      </c>
      <c r="Q714" t="s">
        <v>200</v>
      </c>
    </row>
    <row r="715" spans="14:17" hidden="1" x14ac:dyDescent="0.3">
      <c r="N715" t="s">
        <v>701</v>
      </c>
      <c r="O715" t="s">
        <v>199</v>
      </c>
      <c r="P715" t="s">
        <v>123</v>
      </c>
      <c r="Q715" t="s">
        <v>203</v>
      </c>
    </row>
    <row r="716" spans="14:17" hidden="1" x14ac:dyDescent="0.3">
      <c r="N716" t="s">
        <v>701</v>
      </c>
      <c r="O716" t="s">
        <v>210</v>
      </c>
      <c r="P716" t="s">
        <v>155</v>
      </c>
      <c r="Q716" t="s">
        <v>205</v>
      </c>
    </row>
    <row r="717" spans="14:17" hidden="1" x14ac:dyDescent="0.3">
      <c r="N717" t="s">
        <v>701</v>
      </c>
      <c r="O717" t="s">
        <v>210</v>
      </c>
      <c r="P717" t="s">
        <v>155</v>
      </c>
      <c r="Q717" t="s">
        <v>206</v>
      </c>
    </row>
    <row r="718" spans="14:17" hidden="1" x14ac:dyDescent="0.3">
      <c r="N718" t="s">
        <v>701</v>
      </c>
      <c r="O718" t="s">
        <v>210</v>
      </c>
      <c r="P718" t="s">
        <v>155</v>
      </c>
      <c r="Q718" t="s">
        <v>169</v>
      </c>
    </row>
    <row r="719" spans="14:17" hidden="1" x14ac:dyDescent="0.3">
      <c r="N719" t="s">
        <v>701</v>
      </c>
      <c r="O719" t="s">
        <v>210</v>
      </c>
      <c r="P719" t="s">
        <v>155</v>
      </c>
      <c r="Q719" t="s">
        <v>170</v>
      </c>
    </row>
    <row r="720" spans="14:17" hidden="1" x14ac:dyDescent="0.3">
      <c r="N720" t="s">
        <v>701</v>
      </c>
      <c r="O720" t="s">
        <v>210</v>
      </c>
      <c r="P720" t="s">
        <v>155</v>
      </c>
      <c r="Q720" t="s">
        <v>694</v>
      </c>
    </row>
    <row r="721" spans="14:17" hidden="1" x14ac:dyDescent="0.3">
      <c r="N721" t="s">
        <v>701</v>
      </c>
      <c r="O721" t="s">
        <v>210</v>
      </c>
      <c r="P721" t="s">
        <v>155</v>
      </c>
      <c r="Q721" t="s">
        <v>709</v>
      </c>
    </row>
    <row r="722" spans="14:17" hidden="1" x14ac:dyDescent="0.3">
      <c r="N722" t="s">
        <v>701</v>
      </c>
      <c r="O722" t="s">
        <v>210</v>
      </c>
      <c r="P722" t="s">
        <v>155</v>
      </c>
      <c r="Q722" t="s">
        <v>239</v>
      </c>
    </row>
    <row r="723" spans="14:17" hidden="1" x14ac:dyDescent="0.3">
      <c r="N723" t="s">
        <v>701</v>
      </c>
      <c r="O723" t="s">
        <v>210</v>
      </c>
      <c r="P723" t="s">
        <v>211</v>
      </c>
      <c r="Q723" t="s">
        <v>212</v>
      </c>
    </row>
    <row r="724" spans="14:17" hidden="1" x14ac:dyDescent="0.3">
      <c r="N724" t="s">
        <v>701</v>
      </c>
      <c r="O724" t="s">
        <v>210</v>
      </c>
      <c r="P724" t="s">
        <v>125</v>
      </c>
      <c r="Q724" t="s">
        <v>208</v>
      </c>
    </row>
    <row r="725" spans="14:17" hidden="1" x14ac:dyDescent="0.3">
      <c r="N725" t="s">
        <v>701</v>
      </c>
      <c r="O725" t="s">
        <v>210</v>
      </c>
      <c r="P725" t="s">
        <v>125</v>
      </c>
      <c r="Q725" t="s">
        <v>618</v>
      </c>
    </row>
    <row r="726" spans="14:17" hidden="1" x14ac:dyDescent="0.3">
      <c r="N726" t="s">
        <v>701</v>
      </c>
      <c r="O726" t="s">
        <v>210</v>
      </c>
      <c r="P726" t="s">
        <v>125</v>
      </c>
      <c r="Q726" t="s">
        <v>171</v>
      </c>
    </row>
    <row r="727" spans="14:17" hidden="1" x14ac:dyDescent="0.3">
      <c r="N727" t="s">
        <v>701</v>
      </c>
      <c r="O727" t="s">
        <v>213</v>
      </c>
      <c r="P727" t="s">
        <v>622</v>
      </c>
      <c r="Q727" t="s">
        <v>623</v>
      </c>
    </row>
    <row r="728" spans="14:17" hidden="1" x14ac:dyDescent="0.3">
      <c r="N728" t="s">
        <v>701</v>
      </c>
      <c r="O728" t="s">
        <v>213</v>
      </c>
      <c r="P728" t="s">
        <v>126</v>
      </c>
      <c r="Q728" t="s">
        <v>164</v>
      </c>
    </row>
    <row r="729" spans="14:17" hidden="1" x14ac:dyDescent="0.3">
      <c r="N729" t="s">
        <v>701</v>
      </c>
      <c r="O729" t="s">
        <v>213</v>
      </c>
      <c r="P729" t="s">
        <v>126</v>
      </c>
      <c r="Q729" t="s">
        <v>628</v>
      </c>
    </row>
    <row r="730" spans="14:17" hidden="1" x14ac:dyDescent="0.3">
      <c r="N730" t="s">
        <v>701</v>
      </c>
      <c r="O730" t="s">
        <v>213</v>
      </c>
      <c r="P730" t="s">
        <v>127</v>
      </c>
      <c r="Q730" t="s">
        <v>246</v>
      </c>
    </row>
    <row r="731" spans="14:17" hidden="1" x14ac:dyDescent="0.3">
      <c r="N731" t="s">
        <v>701</v>
      </c>
      <c r="O731" t="s">
        <v>213</v>
      </c>
      <c r="P731" t="s">
        <v>127</v>
      </c>
      <c r="Q731" t="s">
        <v>636</v>
      </c>
    </row>
    <row r="732" spans="14:17" hidden="1" x14ac:dyDescent="0.3">
      <c r="N732" t="s">
        <v>701</v>
      </c>
      <c r="O732" t="s">
        <v>213</v>
      </c>
      <c r="P732" t="s">
        <v>127</v>
      </c>
      <c r="Q732" t="s">
        <v>165</v>
      </c>
    </row>
    <row r="733" spans="14:17" hidden="1" x14ac:dyDescent="0.3">
      <c r="N733" t="s">
        <v>219</v>
      </c>
      <c r="O733" t="s">
        <v>199</v>
      </c>
      <c r="P733" t="s">
        <v>123</v>
      </c>
      <c r="Q733" t="s">
        <v>710</v>
      </c>
    </row>
  </sheetData>
  <sheetProtection algorithmName="SHA-512" hashValue="DIkAEyxqXVmyjgm4CACtAXyVGlA7LckrlXX3DM7fRedHNJyBrKAJ0a5DuSRFBxL1BlRuPalgfWYWl5Wtje/MaA==" saltValue="Y8TFEmtD5zV/2/Ci0ggoxA==" spinCount="100000" sheet="1" objects="1" formatRows="0" selectLockedCells="1"/>
  <mergeCells count="117">
    <mergeCell ref="B27:C27"/>
    <mergeCell ref="A29:C29"/>
    <mergeCell ref="B22:C22"/>
    <mergeCell ref="F29:H29"/>
    <mergeCell ref="A39:C39"/>
    <mergeCell ref="D40:I40"/>
    <mergeCell ref="D41:I41"/>
    <mergeCell ref="A30:G30"/>
    <mergeCell ref="A40:C40"/>
    <mergeCell ref="A31:F31"/>
    <mergeCell ref="A32:I32"/>
    <mergeCell ref="D39:I39"/>
    <mergeCell ref="A34:I34"/>
    <mergeCell ref="A35:I35"/>
    <mergeCell ref="A36:I36"/>
    <mergeCell ref="A37:I37"/>
    <mergeCell ref="A17:G17"/>
    <mergeCell ref="B19:C19"/>
    <mergeCell ref="B26:C26"/>
    <mergeCell ref="B10:C10"/>
    <mergeCell ref="B11:C11"/>
    <mergeCell ref="B12:C12"/>
    <mergeCell ref="B13:C13"/>
    <mergeCell ref="B16:C16"/>
    <mergeCell ref="B23:C23"/>
    <mergeCell ref="B24:C24"/>
    <mergeCell ref="B25:C25"/>
    <mergeCell ref="B20:C20"/>
    <mergeCell ref="B21:C21"/>
    <mergeCell ref="A18:I18"/>
    <mergeCell ref="I9:I16"/>
    <mergeCell ref="B14:C14"/>
    <mergeCell ref="B15:C15"/>
    <mergeCell ref="F15:H15"/>
    <mergeCell ref="F14:H14"/>
    <mergeCell ref="F22:H22"/>
    <mergeCell ref="F23:H23"/>
    <mergeCell ref="F24:H24"/>
    <mergeCell ref="F25:H25"/>
    <mergeCell ref="F26:H26"/>
    <mergeCell ref="A2:B2"/>
    <mergeCell ref="C2:D2"/>
    <mergeCell ref="A4:B4"/>
    <mergeCell ref="C4:D4"/>
    <mergeCell ref="A3:B3"/>
    <mergeCell ref="C3:D3"/>
    <mergeCell ref="F2:I2"/>
    <mergeCell ref="F3:I3"/>
    <mergeCell ref="F4:I4"/>
    <mergeCell ref="D7:D8"/>
    <mergeCell ref="E7:E8"/>
    <mergeCell ref="B9:C9"/>
    <mergeCell ref="I7:I8"/>
    <mergeCell ref="F7:H8"/>
    <mergeCell ref="D52:I52"/>
    <mergeCell ref="A5:B5"/>
    <mergeCell ref="C5:D5"/>
    <mergeCell ref="A7:A8"/>
    <mergeCell ref="B7:C8"/>
    <mergeCell ref="A6:I6"/>
    <mergeCell ref="B28:C28"/>
    <mergeCell ref="F28:H28"/>
    <mergeCell ref="F9:H9"/>
    <mergeCell ref="F10:H10"/>
    <mergeCell ref="F11:H11"/>
    <mergeCell ref="F12:H12"/>
    <mergeCell ref="F13:H13"/>
    <mergeCell ref="F16:H16"/>
    <mergeCell ref="F27:H27"/>
    <mergeCell ref="F19:H19"/>
    <mergeCell ref="F20:H20"/>
    <mergeCell ref="I20:I28"/>
    <mergeCell ref="F21:H21"/>
    <mergeCell ref="A53:C53"/>
    <mergeCell ref="A45:F45"/>
    <mergeCell ref="G45:I45"/>
    <mergeCell ref="A46:I46"/>
    <mergeCell ref="A38:I38"/>
    <mergeCell ref="D53:I53"/>
    <mergeCell ref="A61:I61"/>
    <mergeCell ref="A62:B62"/>
    <mergeCell ref="C62:D62"/>
    <mergeCell ref="F62:G62"/>
    <mergeCell ref="A59:B59"/>
    <mergeCell ref="C59:D59"/>
    <mergeCell ref="F59:G59"/>
    <mergeCell ref="A60:I60"/>
    <mergeCell ref="A57:H57"/>
    <mergeCell ref="A58:B58"/>
    <mergeCell ref="C58:D58"/>
    <mergeCell ref="F58:G58"/>
    <mergeCell ref="A54:D54"/>
    <mergeCell ref="E54:I54"/>
    <mergeCell ref="AA80:AB80"/>
    <mergeCell ref="C1:F1"/>
    <mergeCell ref="A1:B1"/>
    <mergeCell ref="G1:I1"/>
    <mergeCell ref="A55:D55"/>
    <mergeCell ref="E55:I55"/>
    <mergeCell ref="A56:D56"/>
    <mergeCell ref="E56:I56"/>
    <mergeCell ref="A41:C41"/>
    <mergeCell ref="A42:I42"/>
    <mergeCell ref="A43:F43"/>
    <mergeCell ref="G43:I43"/>
    <mergeCell ref="A44:F44"/>
    <mergeCell ref="G44:I44"/>
    <mergeCell ref="D47:I47"/>
    <mergeCell ref="A48:B48"/>
    <mergeCell ref="A49:B49"/>
    <mergeCell ref="D48:I48"/>
    <mergeCell ref="D49:I49"/>
    <mergeCell ref="A50:I50"/>
    <mergeCell ref="A52:C52"/>
    <mergeCell ref="A51:C51"/>
    <mergeCell ref="D51:I51"/>
    <mergeCell ref="A47:B47"/>
  </mergeCells>
  <conditionalFormatting sqref="B9:C16">
    <cfRule type="duplicateValues" dxfId="14" priority="3"/>
    <cfRule type="expression" dxfId="13" priority="9">
      <formula>NOT(ISNUMBER(IF($B9="",0,MATCH($B9,Technical,0))))</formula>
    </cfRule>
  </conditionalFormatting>
  <conditionalFormatting sqref="B20:C28">
    <cfRule type="expression" dxfId="12" priority="7">
      <formula>NOT(ISNUMBER(IF($B20="",0,MATCH($B20,Behavioral,0))))</formula>
    </cfRule>
    <cfRule type="duplicateValues" dxfId="11" priority="15"/>
  </conditionalFormatting>
  <conditionalFormatting sqref="C3:D3">
    <cfRule type="expression" dxfId="10" priority="12">
      <formula>NOT(ISNUMBER(IF($C3="",0,MATCH($C3,Ibu,0))))</formula>
    </cfRule>
  </conditionalFormatting>
  <conditionalFormatting sqref="C4:D4">
    <cfRule type="expression" dxfId="9" priority="10">
      <formula>NOT(ISNUMBER(IF($C4="",0,MATCH($C4,Department,0))))</formula>
    </cfRule>
  </conditionalFormatting>
  <conditionalFormatting sqref="D9:D16">
    <cfRule type="expression" dxfId="8" priority="8">
      <formula>NOT(IF($B9="",TRUE,NOT(ISBLANK($D9))))</formula>
    </cfRule>
  </conditionalFormatting>
  <conditionalFormatting sqref="D20:D28">
    <cfRule type="expression" dxfId="7" priority="6">
      <formula>NOT(IF($B20="",TRUE,NOT(ISBLANK($D20))))</formula>
    </cfRule>
  </conditionalFormatting>
  <conditionalFormatting sqref="E9:E16">
    <cfRule type="expression" dxfId="6" priority="5">
      <formula>IF(AND($B9="",$D9=""),FALSE,ISBLANK($E9))</formula>
    </cfRule>
  </conditionalFormatting>
  <conditionalFormatting sqref="E20:E28">
    <cfRule type="expression" dxfId="5" priority="4">
      <formula>IF(AND($B20="",$D20=""),FALSE,ISBLANK($E20))</formula>
    </cfRule>
  </conditionalFormatting>
  <conditionalFormatting sqref="F3">
    <cfRule type="expression" dxfId="4" priority="16">
      <formula>NOT(ISNUMBER(IF($F3="",0,MATCH($F3,Division,0))))</formula>
    </cfRule>
  </conditionalFormatting>
  <conditionalFormatting sqref="F4">
    <cfRule type="expression" dxfId="3" priority="1">
      <formula>NOT(ISNUMBER(IF($F4="",0,MATCH($F4,Position,0))))</formula>
    </cfRule>
  </conditionalFormatting>
  <conditionalFormatting sqref="F9:H16">
    <cfRule type="expression" dxfId="2" priority="14">
      <formula>AND($E9&lt;&gt;"",$E9&lt;3,$F9="")</formula>
    </cfRule>
  </conditionalFormatting>
  <conditionalFormatting sqref="F20:H28">
    <cfRule type="expression" dxfId="1" priority="13">
      <formula>AND($E20&lt;&gt;"",$E20&lt;3,$F20="")</formula>
    </cfRule>
  </conditionalFormatting>
  <conditionalFormatting sqref="N81:Q10000">
    <cfRule type="notContainsBlanks" dxfId="0" priority="2">
      <formula>LEN(TRIM(N81))&gt;0</formula>
    </cfRule>
  </conditionalFormatting>
  <dataValidations count="11">
    <dataValidation type="whole" allowBlank="1" showInputMessage="1" showErrorMessage="1" sqref="WVC22:WVD28 WLG22:WLH28 WBK22:WBL28 VRO22:VRP28 VHS22:VHT28 UXW22:UXX28 UOA22:UOB28 UEE22:UEF28 TUI22:TUJ28 TKM22:TKN28 TAQ22:TAR28 SQU22:SQV28 SGY22:SGZ28 RXC22:RXD28 RNG22:RNH28 RDK22:RDL28 QTO22:QTP28 QJS22:QJT28 PZW22:PZX28 PQA22:PQB28 PGE22:PGF28 OWI22:OWJ28 OMM22:OMN28 OCQ22:OCR28 NSU22:NSV28 NIY22:NIZ28 MZC22:MZD28 MPG22:MPH28 MFK22:MFL28 LVO22:LVP28 LLS22:LLT28 LBW22:LBX28 KSA22:KSB28 KIE22:KIF28 JYI22:JYJ28 JOM22:JON28 JEQ22:JER28 IUU22:IUV28 IKY22:IKZ28 IBC22:IBD28 HRG22:HRH28 HHK22:HHL28 GXO22:GXP28 GNS22:GNT28 GDW22:GDX28 FUA22:FUB28 FKE22:FKF28 FAI22:FAJ28 EQM22:EQN28 EGQ22:EGR28 DWU22:DWV28 DMY22:DMZ28 DDC22:DDD28 CTG22:CTH28 CJK22:CJL28 BZO22:BZP28 BPS22:BPT28 BFW22:BFX28 AWA22:AWB28 AME22:AMF28 ACI22:ACJ28 SM22:SN28 IQ22:IR28 WVD9:WVD16 WLH9:WLH16 WBL9:WBL16 VRP9:VRP16 VHT9:VHT16 UXX9:UXX16 UOB9:UOB16 UEF9:UEF16 TUJ9:TUJ16 TKN9:TKN16 TAR9:TAR16 SQV9:SQV16 SGZ9:SGZ16 RXD9:RXD16 RNH9:RNH16 RDL9:RDL16 QTP9:QTP16 QJT9:QJT16 PZX9:PZX16 PQB9:PQB16 PGF9:PGF16 OWJ9:OWJ16 OMN9:OMN16 OCR9:OCR16 NSV9:NSV16 NIZ9:NIZ16 MZD9:MZD16 MPH9:MPH16 MFL9:MFL16 LVP9:LVP16 LLT9:LLT16 LBX9:LBX16 KSB9:KSB16 KIF9:KIF16 JYJ9:JYJ16 JON9:JON16 JER9:JER16 IUV9:IUV16 IKZ9:IKZ16 IBD9:IBD16 HRH9:HRH16 HHL9:HHL16 GXP9:GXP16 GNT9:GNT16 GDX9:GDX16 FUB9:FUB16 FKF9:FKF16 FAJ9:FAJ16 EQN9:EQN16 EGR9:EGR16 DWV9:DWV16 DMZ9:DMZ16 DDD9:DDD16 CTH9:CTH16 CJL9:CJL16 BZP9:BZP16 BPT9:BPT16 BFX9:BFX16 AWB9:AWB16 AMF9:AMF16 ACJ9:ACJ16 SN9:SN16 IR9:IR16 E20:E28 E9:E16" xr:uid="{00000000-0002-0000-0000-000000000000}">
      <formula1>1</formula1>
      <formula2>5</formula2>
    </dataValidation>
    <dataValidation type="whole" allowBlank="1" showInputMessage="1" showErrorMessage="1" sqref="IQ9:IQ16 WVC9:WVC16 WLG9:WLG16 WBK9:WBK16 VRO9:VRO16 VHS9:VHS16 UXW9:UXW16 UOA9:UOA16 UEE9:UEE16 TUI9:TUI16 TKM9:TKM16 TAQ9:TAQ16 SQU9:SQU16 SGY9:SGY16 RXC9:RXC16 RNG9:RNG16 RDK9:RDK16 QTO9:QTO16 QJS9:QJS16 PZW9:PZW16 PQA9:PQA16 PGE9:PGE16 OWI9:OWI16 OMM9:OMM16 OCQ9:OCQ16 NSU9:NSU16 NIY9:NIY16 MZC9:MZC16 MPG9:MPG16 MFK9:MFK16 LVO9:LVO16 LLS9:LLS16 LBW9:LBW16 KSA9:KSA16 KIE9:KIE16 JYI9:JYI16 JOM9:JOM16 JEQ9:JEQ16 IUU9:IUU16 IKY9:IKY16 IBC9:IBC16 HRG9:HRG16 HHK9:HHK16 GXO9:GXO16 GNS9:GNS16 GDW9:GDW16 FUA9:FUA16 FKE9:FKE16 FAI9:FAI16 EQM9:EQM16 EGQ9:EGQ16 DWU9:DWU16 DMY9:DMY16 DDC9:DDC16 CTG9:CTG16 CJK9:CJK16 BZO9:BZO16 BPS9:BPS16 BFW9:BFW16 AWA9:AWA16 AME9:AME16 ACI9:ACI16 SM9:SM16" xr:uid="{00000000-0002-0000-0000-000001000000}">
      <formula1>1</formula1>
      <formula2>3</formula2>
    </dataValidation>
    <dataValidation type="list" allowBlank="1" showInputMessage="1" showErrorMessage="1" sqref="C3:D3" xr:uid="{00000000-0002-0000-0000-000002000000}">
      <formula1>Ibu</formula1>
    </dataValidation>
    <dataValidation type="list" allowBlank="1" showInputMessage="1" showErrorMessage="1" sqref="D9:D16" xr:uid="{00000000-0002-0000-0000-000003000000}">
      <formula1>"Beginner,Intermediate,Advanced"</formula1>
    </dataValidation>
    <dataValidation type="list" allowBlank="1" showInputMessage="1" showErrorMessage="1" sqref="D20:D28" xr:uid="{00000000-0002-0000-0000-000004000000}">
      <formula1>"Level 1,Level 2,Level 3,Level 4,Level 5"</formula1>
    </dataValidation>
    <dataValidation type="list" allowBlank="1" showInputMessage="1" showErrorMessage="1" sqref="B9:C16" xr:uid="{00000000-0002-0000-0000-000008000000}">
      <formula1>Technical</formula1>
    </dataValidation>
    <dataValidation type="list" allowBlank="1" showInputMessage="1" showErrorMessage="1" sqref="C4:D4" xr:uid="{5B53366A-0679-4882-A01A-4FA792A96A6A}">
      <formula1>Department</formula1>
    </dataValidation>
    <dataValidation type="list" allowBlank="1" showInputMessage="1" showErrorMessage="1" sqref="B20:C28" xr:uid="{A840F614-FDF0-45B3-AC6A-3F185B23244D}">
      <formula1>Behavioral</formula1>
    </dataValidation>
    <dataValidation type="list" allowBlank="1" showInputMessage="1" showErrorMessage="1" sqref="A52:A53" xr:uid="{726366A1-E7B7-4A40-9E35-C205D2E541F5}">
      <formula1>"Company Policies,External and Internal Factors,Identification of Interested parties,Departmental Objectives,Risk -Swot"</formula1>
    </dataValidation>
    <dataValidation type="list" allowBlank="1" showInputMessage="1" showErrorMessage="1" sqref="F3:I3" xr:uid="{A76256BB-0576-4E3D-885D-170EC4C909DC}">
      <formula1>Division</formula1>
    </dataValidation>
    <dataValidation type="list" allowBlank="1" showInputMessage="1" showErrorMessage="1" sqref="F4:I4" xr:uid="{04865D50-F95C-43B9-A9EA-7943E1951F94}">
      <formula1>Position</formula1>
    </dataValidation>
  </dataValidations>
  <printOptions horizontalCentered="1"/>
  <pageMargins left="0.23622047244094491" right="0.23622047244094491" top="0.44" bottom="0.25" header="0.51181102362204722" footer="0.51181102362204722"/>
  <pageSetup paperSize="9" scale="69" orientation="portrait" r:id="rId1"/>
  <headerFooter alignWithMargins="0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8EB3-0705-48DE-B66A-4F1BF294AB49}">
  <dimension ref="C2:E48"/>
  <sheetViews>
    <sheetView showGridLines="0" zoomScaleNormal="100" workbookViewId="0">
      <selection activeCell="C24" sqref="C24"/>
    </sheetView>
  </sheetViews>
  <sheetFormatPr defaultRowHeight="14.4" x14ac:dyDescent="0.3"/>
  <cols>
    <col min="1" max="1" width="3.88671875" style="33" customWidth="1"/>
    <col min="2" max="2" width="3.6640625" style="33" customWidth="1"/>
    <col min="3" max="3" width="40.6640625" style="33" customWidth="1"/>
    <col min="4" max="4" width="3.5546875" style="33" customWidth="1"/>
    <col min="5" max="5" width="88.33203125" style="33" customWidth="1"/>
    <col min="6" max="6" width="7.44140625" style="33" customWidth="1"/>
    <col min="7" max="16384" width="8.88671875" style="33"/>
  </cols>
  <sheetData>
    <row r="2" spans="3:5" ht="23.25" customHeight="1" x14ac:dyDescent="0.3">
      <c r="C2" s="143" t="s">
        <v>92</v>
      </c>
      <c r="D2" s="144"/>
      <c r="E2" s="145"/>
    </row>
    <row r="3" spans="3:5" x14ac:dyDescent="0.3">
      <c r="C3" s="37" t="s">
        <v>96</v>
      </c>
      <c r="E3" s="37" t="s">
        <v>52</v>
      </c>
    </row>
    <row r="4" spans="3:5" x14ac:dyDescent="0.3">
      <c r="C4" s="33" t="s">
        <v>50</v>
      </c>
      <c r="E4" s="33" t="s">
        <v>53</v>
      </c>
    </row>
    <row r="5" spans="3:5" x14ac:dyDescent="0.3">
      <c r="C5" s="33" t="s">
        <v>51</v>
      </c>
      <c r="E5" s="33" t="s">
        <v>106</v>
      </c>
    </row>
    <row r="6" spans="3:5" x14ac:dyDescent="0.3">
      <c r="C6" s="33" t="s">
        <v>21</v>
      </c>
      <c r="E6" s="33" t="s">
        <v>79</v>
      </c>
    </row>
    <row r="7" spans="3:5" x14ac:dyDescent="0.3">
      <c r="C7" s="33" t="s">
        <v>22</v>
      </c>
      <c r="E7" s="33" t="s">
        <v>80</v>
      </c>
    </row>
    <row r="8" spans="3:5" x14ac:dyDescent="0.3">
      <c r="C8" s="33" t="s">
        <v>23</v>
      </c>
      <c r="E8" s="33" t="s">
        <v>54</v>
      </c>
    </row>
    <row r="9" spans="3:5" x14ac:dyDescent="0.3">
      <c r="C9" s="33" t="s">
        <v>24</v>
      </c>
      <c r="E9" s="33" t="s">
        <v>55</v>
      </c>
    </row>
    <row r="10" spans="3:5" x14ac:dyDescent="0.3">
      <c r="C10" s="33" t="s">
        <v>25</v>
      </c>
      <c r="E10" s="33" t="s">
        <v>56</v>
      </c>
    </row>
    <row r="11" spans="3:5" x14ac:dyDescent="0.3">
      <c r="C11" s="33" t="s">
        <v>26</v>
      </c>
      <c r="E11" s="33" t="s">
        <v>57</v>
      </c>
    </row>
    <row r="12" spans="3:5" x14ac:dyDescent="0.3">
      <c r="C12" s="33" t="s">
        <v>27</v>
      </c>
      <c r="E12" s="33" t="s">
        <v>58</v>
      </c>
    </row>
    <row r="13" spans="3:5" x14ac:dyDescent="0.3">
      <c r="C13" s="33" t="s">
        <v>28</v>
      </c>
      <c r="E13" s="33" t="s">
        <v>59</v>
      </c>
    </row>
    <row r="14" spans="3:5" x14ac:dyDescent="0.3">
      <c r="C14" s="33" t="s">
        <v>29</v>
      </c>
      <c r="E14" s="33" t="s">
        <v>60</v>
      </c>
    </row>
    <row r="15" spans="3:5" x14ac:dyDescent="0.3">
      <c r="C15" s="33" t="s">
        <v>30</v>
      </c>
      <c r="E15" s="33" t="s">
        <v>61</v>
      </c>
    </row>
    <row r="16" spans="3:5" x14ac:dyDescent="0.3">
      <c r="C16" s="33" t="s">
        <v>31</v>
      </c>
      <c r="E16" s="33" t="s">
        <v>62</v>
      </c>
    </row>
    <row r="17" spans="3:5" x14ac:dyDescent="0.3">
      <c r="C17" s="33" t="s">
        <v>32</v>
      </c>
      <c r="E17" s="33" t="s">
        <v>63</v>
      </c>
    </row>
    <row r="18" spans="3:5" x14ac:dyDescent="0.3">
      <c r="C18" s="33" t="s">
        <v>33</v>
      </c>
      <c r="E18" s="33" t="s">
        <v>64</v>
      </c>
    </row>
    <row r="19" spans="3:5" x14ac:dyDescent="0.3">
      <c r="C19" s="33" t="s">
        <v>34</v>
      </c>
      <c r="E19" s="33" t="s">
        <v>65</v>
      </c>
    </row>
    <row r="20" spans="3:5" x14ac:dyDescent="0.3">
      <c r="C20" s="33" t="s">
        <v>35</v>
      </c>
      <c r="E20" s="33" t="s">
        <v>66</v>
      </c>
    </row>
    <row r="21" spans="3:5" x14ac:dyDescent="0.3">
      <c r="C21" s="33" t="s">
        <v>36</v>
      </c>
      <c r="E21" s="33" t="s">
        <v>67</v>
      </c>
    </row>
    <row r="22" spans="3:5" x14ac:dyDescent="0.3">
      <c r="C22" s="33" t="s">
        <v>37</v>
      </c>
      <c r="E22" s="33" t="s">
        <v>68</v>
      </c>
    </row>
    <row r="23" spans="3:5" x14ac:dyDescent="0.3">
      <c r="E23" s="33" t="s">
        <v>69</v>
      </c>
    </row>
    <row r="24" spans="3:5" x14ac:dyDescent="0.3">
      <c r="E24" s="33" t="s">
        <v>70</v>
      </c>
    </row>
    <row r="25" spans="3:5" x14ac:dyDescent="0.3">
      <c r="E25" s="33" t="s">
        <v>71</v>
      </c>
    </row>
    <row r="26" spans="3:5" x14ac:dyDescent="0.3">
      <c r="E26" s="33" t="s">
        <v>72</v>
      </c>
    </row>
    <row r="27" spans="3:5" x14ac:dyDescent="0.3">
      <c r="E27" s="33" t="s">
        <v>81</v>
      </c>
    </row>
    <row r="28" spans="3:5" x14ac:dyDescent="0.3">
      <c r="E28" s="33" t="s">
        <v>82</v>
      </c>
    </row>
    <row r="29" spans="3:5" x14ac:dyDescent="0.3">
      <c r="E29" s="33" t="s">
        <v>83</v>
      </c>
    </row>
    <row r="30" spans="3:5" x14ac:dyDescent="0.3">
      <c r="E30" s="33" t="s">
        <v>108</v>
      </c>
    </row>
    <row r="31" spans="3:5" x14ac:dyDescent="0.3">
      <c r="E31" s="33" t="s">
        <v>84</v>
      </c>
    </row>
    <row r="32" spans="3:5" x14ac:dyDescent="0.3">
      <c r="E32" s="33" t="s">
        <v>73</v>
      </c>
    </row>
    <row r="33" spans="5:5" x14ac:dyDescent="0.3">
      <c r="E33" s="33" t="s">
        <v>74</v>
      </c>
    </row>
    <row r="34" spans="5:5" x14ac:dyDescent="0.3">
      <c r="E34" s="33" t="s">
        <v>75</v>
      </c>
    </row>
    <row r="35" spans="5:5" x14ac:dyDescent="0.3">
      <c r="E35" s="33" t="s">
        <v>76</v>
      </c>
    </row>
    <row r="36" spans="5:5" x14ac:dyDescent="0.3">
      <c r="E36" s="33" t="s">
        <v>77</v>
      </c>
    </row>
    <row r="37" spans="5:5" x14ac:dyDescent="0.3">
      <c r="E37" s="33" t="s">
        <v>78</v>
      </c>
    </row>
    <row r="38" spans="5:5" x14ac:dyDescent="0.3">
      <c r="E38" s="33" t="s">
        <v>85</v>
      </c>
    </row>
    <row r="39" spans="5:5" x14ac:dyDescent="0.3">
      <c r="E39" s="33" t="s">
        <v>97</v>
      </c>
    </row>
    <row r="40" spans="5:5" x14ac:dyDescent="0.3">
      <c r="E40" s="33" t="s">
        <v>98</v>
      </c>
    </row>
    <row r="41" spans="5:5" x14ac:dyDescent="0.3">
      <c r="E41" s="33" t="s">
        <v>99</v>
      </c>
    </row>
    <row r="42" spans="5:5" x14ac:dyDescent="0.3">
      <c r="E42" s="33" t="s">
        <v>100</v>
      </c>
    </row>
    <row r="43" spans="5:5" x14ac:dyDescent="0.3">
      <c r="E43" s="33" t="s">
        <v>101</v>
      </c>
    </row>
    <row r="44" spans="5:5" x14ac:dyDescent="0.3">
      <c r="E44" s="33" t="s">
        <v>109</v>
      </c>
    </row>
    <row r="45" spans="5:5" x14ac:dyDescent="0.3">
      <c r="E45" s="33" t="s">
        <v>110</v>
      </c>
    </row>
    <row r="46" spans="5:5" x14ac:dyDescent="0.3">
      <c r="E46" s="33" t="s">
        <v>111</v>
      </c>
    </row>
    <row r="47" spans="5:5" x14ac:dyDescent="0.3">
      <c r="E47" s="33" t="s">
        <v>128</v>
      </c>
    </row>
    <row r="48" spans="5:5" x14ac:dyDescent="0.3">
      <c r="E48" s="33" t="s">
        <v>131</v>
      </c>
    </row>
  </sheetData>
  <sheetProtection algorithmName="SHA-512" hashValue="1FPsY+CHHLWyV+pyKc77XlWo4ornDN7/+cyjIajdrXFaN2xnDZPS8LX638Jw8Aq0cqRo3FjyZZ41tvbTEF9Cag==" saltValue="BrUOEGTM80M61nR8MHy3Xw==" spinCount="100000" sheet="1" objects="1" scenarios="1"/>
  <mergeCells count="1">
    <mergeCell ref="C2:E2"/>
  </mergeCells>
  <pageMargins left="0.7" right="0.7" top="0.75" bottom="0.75" header="0.3" footer="0.3"/>
  <pageSetup paperSize="9"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 02</vt:lpstr>
      <vt:lpstr>Competencies</vt:lpstr>
      <vt:lpstr>Behavioral</vt:lpstr>
      <vt:lpstr>'PA 02'!Print_Area</vt:lpstr>
      <vt:lpstr>Technical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sgaluge</dc:creator>
  <cp:lastModifiedBy>Tech Aero</cp:lastModifiedBy>
  <cp:lastPrinted>2023-08-17T07:14:51Z</cp:lastPrinted>
  <dcterms:created xsi:type="dcterms:W3CDTF">2016-01-14T13:31:31Z</dcterms:created>
  <dcterms:modified xsi:type="dcterms:W3CDTF">2025-09-09T11:25:07Z</dcterms:modified>
</cp:coreProperties>
</file>