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filterPrivacy="1" defaultThemeVersion="124226"/>
  <xr:revisionPtr revIDLastSave="0" documentId="8_{0577BE22-EE43-4437-8995-FCF99275EA1B}" xr6:coauthVersionLast="47" xr6:coauthVersionMax="47" xr10:uidLastSave="{00000000-0000-0000-0000-000000000000}"/>
  <bookViews>
    <workbookView xWindow="0" yWindow="600" windowWidth="19200" windowHeight="11400" xr2:uid="{00000000-000D-0000-FFFF-FFFF00000000}"/>
  </bookViews>
  <sheets>
    <sheet name="Coaching List" sheetId="1" r:id="rId1"/>
    <sheet name="Sheet1" sheetId="2" r:id="rId2"/>
  </sheets>
  <definedNames>
    <definedName name="_xlnm.Print_Titles" localSheetId="0">'Coaching List'!$1:$2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5" i="1" l="1"/>
  <c r="F6" i="1"/>
  <c r="F7" i="1"/>
  <c r="F8" i="1"/>
  <c r="F9" i="1"/>
  <c r="F10" i="1"/>
  <c r="F11" i="1"/>
  <c r="F12" i="1"/>
  <c r="F13" i="1"/>
  <c r="F14" i="1"/>
  <c r="F15" i="1"/>
  <c r="A16" i="1"/>
  <c r="F18" i="1"/>
  <c r="F19" i="1"/>
  <c r="F20" i="1"/>
  <c r="F21" i="1"/>
  <c r="F22" i="1"/>
  <c r="F23" i="1"/>
  <c r="F24" i="1"/>
  <c r="A25" i="1"/>
  <c r="F27" i="1"/>
  <c r="F28" i="1"/>
  <c r="F29" i="1"/>
  <c r="F30" i="1"/>
  <c r="F31" i="1"/>
  <c r="F32" i="1"/>
  <c r="F33" i="1"/>
  <c r="F34" i="1"/>
  <c r="F35" i="1"/>
  <c r="F36" i="1"/>
  <c r="F37" i="1"/>
  <c r="F38" i="1"/>
  <c r="F39" i="1"/>
  <c r="F40" i="1"/>
  <c r="F41" i="1"/>
  <c r="F42" i="1"/>
  <c r="F43" i="1"/>
  <c r="F44" i="1"/>
  <c r="F45" i="1"/>
  <c r="F46" i="1"/>
  <c r="A47" i="1"/>
  <c r="F49" i="1"/>
  <c r="F50" i="1"/>
  <c r="F51" i="1"/>
  <c r="F52" i="1"/>
  <c r="F53" i="1"/>
  <c r="F54" i="1"/>
  <c r="F55" i="1"/>
  <c r="A56" i="1"/>
  <c r="F58" i="1"/>
  <c r="F59" i="1"/>
  <c r="F60" i="1"/>
  <c r="F61" i="1"/>
  <c r="F62" i="1"/>
  <c r="A63" i="1"/>
  <c r="F65" i="1"/>
  <c r="F66" i="1"/>
  <c r="F67" i="1"/>
  <c r="A68" i="1"/>
  <c r="F70" i="1"/>
  <c r="F71" i="1"/>
  <c r="F72" i="1"/>
  <c r="F73" i="1"/>
  <c r="F74" i="1"/>
  <c r="F75" i="1"/>
  <c r="F76" i="1"/>
  <c r="F77" i="1"/>
  <c r="F78" i="1"/>
  <c r="F79" i="1"/>
  <c r="F80" i="1"/>
  <c r="F81" i="1"/>
  <c r="F82" i="1"/>
  <c r="F83" i="1"/>
  <c r="F84" i="1"/>
  <c r="A85" i="1"/>
  <c r="I94" i="1"/>
  <c r="F68" i="1" l="1"/>
  <c r="F25" i="1"/>
  <c r="F63" i="1"/>
  <c r="G63" i="1" s="1"/>
  <c r="F85" i="1"/>
  <c r="G85" i="1" s="1"/>
  <c r="G68" i="1"/>
  <c r="D68" i="1"/>
  <c r="E68" i="1" s="1"/>
  <c r="E92" i="1" s="1"/>
  <c r="F47" i="1"/>
  <c r="G47" i="1" s="1"/>
  <c r="F56" i="1"/>
  <c r="G56" i="1" s="1"/>
  <c r="F16" i="1"/>
  <c r="G16" i="1" s="1"/>
  <c r="G25" i="1"/>
  <c r="D25" i="1"/>
  <c r="D63" i="1"/>
  <c r="D56" i="1" l="1"/>
  <c r="E56" i="1" s="1"/>
  <c r="E90" i="1" s="1"/>
  <c r="D47" i="1"/>
  <c r="E47" i="1" s="1"/>
  <c r="E89" i="1" s="1"/>
  <c r="D16" i="1"/>
  <c r="D87" i="1" s="1"/>
  <c r="D92" i="1"/>
  <c r="F92" i="1" s="1"/>
  <c r="D85" i="1"/>
  <c r="E85" i="1" s="1"/>
  <c r="E93" i="1" s="1"/>
  <c r="E63" i="1"/>
  <c r="E91" i="1" s="1"/>
  <c r="D91" i="1"/>
  <c r="F91" i="1" s="1"/>
  <c r="D88" i="1"/>
  <c r="F88" i="1" s="1"/>
  <c r="E25" i="1"/>
  <c r="E88" i="1" s="1"/>
  <c r="D93" i="1" l="1"/>
  <c r="F93" i="1" s="1"/>
  <c r="D90" i="1"/>
  <c r="F90" i="1" s="1"/>
  <c r="D89" i="1"/>
  <c r="F89" i="1" s="1"/>
  <c r="E16" i="1"/>
  <c r="E87" i="1" s="1"/>
  <c r="F87" i="1"/>
  <c r="D94" i="1"/>
  <c r="F94" i="1" l="1"/>
  <c r="G94" i="1" s="1"/>
  <c r="E94" i="1"/>
</calcChain>
</file>

<file path=xl/sharedStrings.xml><?xml version="1.0" encoding="utf-8"?>
<sst xmlns="http://schemas.openxmlformats.org/spreadsheetml/2006/main" count="206" uniqueCount="202">
  <si>
    <t xml:space="preserve">Package Acceptance </t>
  </si>
  <si>
    <t xml:space="preserve">Air Waybill Completion Policy </t>
  </si>
  <si>
    <t xml:space="preserve">General Responsibility </t>
  </si>
  <si>
    <t>Trainer comments and recommendations:</t>
  </si>
  <si>
    <t xml:space="preserve">Trainer Name:          </t>
  </si>
  <si>
    <t>Date:</t>
  </si>
  <si>
    <t>_____________________________________________</t>
  </si>
  <si>
    <r>
      <t>·</t>
    </r>
    <r>
      <rPr>
        <sz val="7"/>
        <color indexed="8"/>
        <rFont val="Times New Roman"/>
        <family val="1"/>
      </rPr>
      <t xml:space="preserve">         </t>
    </r>
    <r>
      <rPr>
        <sz val="11"/>
        <color theme="1"/>
        <rFont val="Calibri"/>
        <family val="2"/>
        <scheme val="minor"/>
      </rPr>
      <t xml:space="preserve">Section 4 - Type of Packaging </t>
    </r>
  </si>
  <si>
    <t>Excellent Customer Service Skills</t>
  </si>
  <si>
    <t>Company Identity and Loyalty</t>
  </si>
  <si>
    <t>Rating</t>
  </si>
  <si>
    <t>0 - very poor / needs training</t>
  </si>
  <si>
    <t>1 - poor / needs re-training</t>
  </si>
  <si>
    <t>3 - satisfactory</t>
  </si>
  <si>
    <t>5 - outstanding</t>
  </si>
  <si>
    <t>OVERALL ASSESSMENT/EVALUATION</t>
  </si>
  <si>
    <t>Networking Data &amp; Systems</t>
  </si>
  <si>
    <t>0 (lowest) - 1 - 3 - 5 (highest)</t>
  </si>
  <si>
    <t>الأصناف المحظورة والبضائع الخطرة</t>
  </si>
  <si>
    <t>الوزن، والحجم والأبعاد، عدد القطع</t>
  </si>
  <si>
    <t>التعبئة والتغليف</t>
  </si>
  <si>
    <t>إرسال الرسائل القصيرة</t>
  </si>
  <si>
    <t>البريد الإلكتروني</t>
  </si>
  <si>
    <t>مهارات خدمة العملاء الممتازة</t>
  </si>
  <si>
    <t>هوية الشركة والولاء</t>
  </si>
  <si>
    <t>المسؤولية العامة</t>
  </si>
  <si>
    <t>تقرير الأرباح اليومية</t>
  </si>
  <si>
    <t>المجموع النهائي</t>
  </si>
  <si>
    <t>تعليقات وتوصيات المدرب:</t>
  </si>
  <si>
    <t>التاريخ :</t>
  </si>
  <si>
    <t>إسم المدرب :</t>
  </si>
  <si>
    <t>Remarks / Action Plan
ملاحظات / خطة العمل</t>
  </si>
  <si>
    <t>Completion Date
تاريخ إتمام المهام</t>
  </si>
  <si>
    <t>مستوى التقيم</t>
  </si>
  <si>
    <t>خدمة الدليل المرجعي SRG (كيفية استخدام الدليل SRG)</t>
  </si>
  <si>
    <t xml:space="preserve">تعبئة الفاتورة التجارية </t>
  </si>
  <si>
    <t>القسم الرابع - نوع التعبئة والتغليف</t>
  </si>
  <si>
    <t>القسم الثالث - نوع الخدمات (داخلي / دولي)</t>
  </si>
  <si>
    <t>الدليل (اسم المستخدم وكلمة المرور، كيفية الأستخدام)</t>
  </si>
  <si>
    <t>نقاط البيع / كيفية الأستخدام</t>
  </si>
  <si>
    <t>آلة الدفع الألي (مدى) أو بطاقة الائتمان للمدفوعات</t>
  </si>
  <si>
    <t>المبادرة بتحية العملاء (أهلا وسهلا بك، يامرحبا، تفضل نحن في خدمتك، "كيف يمكن أن أساعدك؟" هل لديك ملاحظات)</t>
  </si>
  <si>
    <t>التهذيب مع العملاء (مناداة العميل او العميله سيدي / سيدتي، التأدب والاستعداد لخدمة العملاء)</t>
  </si>
  <si>
    <t>ارتداء الزي المناسب (الزي الكامل للشركة مع بطاقة تعريف العمل)</t>
  </si>
  <si>
    <t>النقد اليومي والأيداع اليومي لشحنات الدفع عند التسليم</t>
  </si>
  <si>
    <t>التعامل مع الشحنات ذات القيمة العالية</t>
  </si>
  <si>
    <t>التعامل مع الشحنات المفقودة</t>
  </si>
  <si>
    <t xml:space="preserve">نظافة المحل وترتيبه </t>
  </si>
  <si>
    <t xml:space="preserve">نظافة المظهر العام والعناية بالنظافة الشخصية </t>
  </si>
  <si>
    <t xml:space="preserve"> مهارات توعية الكوارث والمخاطر</t>
  </si>
  <si>
    <r>
      <t>التأمين على الأصناف عالية القيمة والأص</t>
    </r>
    <r>
      <rPr>
        <sz val="11"/>
        <rFont val="Calibri"/>
        <family val="2"/>
      </rPr>
      <t>ناف</t>
    </r>
    <r>
      <rPr>
        <sz val="11"/>
        <rFont val="Calibri"/>
        <family val="2"/>
      </rPr>
      <t xml:space="preserve"> ذات القيمة العالية الغير العادية ( الاستثنائية)</t>
    </r>
  </si>
  <si>
    <t>أسعار الطلب الداخلي والدولي والإجراءت المتبعة</t>
  </si>
  <si>
    <t xml:space="preserve"> معنى كلمة سمسا</t>
  </si>
  <si>
    <t>إجراءات قبول الشحنة</t>
  </si>
  <si>
    <t>Acknowledged - Employee signature
تأكيد المعرفة - توقيع الموظف</t>
  </si>
  <si>
    <t>محتويات الشحنة</t>
  </si>
  <si>
    <t>المستندات المطلوبة للشحن ( يجب الرجوع الى دليل SRG للشحنات الدولية)</t>
  </si>
  <si>
    <t>سعر الخدمة</t>
  </si>
  <si>
    <t xml:space="preserve">معرفة وقت وصول الشحنة، دليل الشحن الداخلي، دليل الشحن الدولي (SRG) </t>
  </si>
  <si>
    <t>بيان تسليم الشحنات ذات القيمة العالية يجب أن يكون بيان منفصل +  وإرسال أيميل كتنبيه</t>
  </si>
  <si>
    <t>التقييم الكامل لإجراءات قبول الشحنة</t>
  </si>
  <si>
    <t>إجراءات إستكمال وتعبئة بوليصة الشحن الجوي</t>
  </si>
  <si>
    <t>القسم الخامس - طريقة الدفع</t>
  </si>
  <si>
    <t>القسم السادس - معلومات الشحنة (المحتويات - وصف محدد للمحتويات، إجمالي القيمة المعلنة والقيمة المعلنة للجمارك)</t>
  </si>
  <si>
    <t>القسم السابع - الرقم الوظيفي، رمز المدينة، وقت وتاريخ الشحن، قيمة الإجمالية للشحن</t>
  </si>
  <si>
    <t>التقييم الكامل لإجراءات إستكمال وتعبئة بوليصة الشحن الجوي</t>
  </si>
  <si>
    <t>نظام (CORE)، المسح الضوئي، عمليات البيع ونظام (S2D)</t>
  </si>
  <si>
    <t>إجراء ابقاء الشحنات في الموقع لمدة خمسة عشر يوم عمل، ترتيب الشحنات وفقا للأيام (على سبيل المثال اليوم الثاني، اليوم الثالث، اليوم الرابع .....)و7 أيام عمل لشحنات الدفع النقدي عند التسليم (سوق، وادي، نمشي، جولي شيك.... وما إلى ذلك)</t>
  </si>
  <si>
    <t xml:space="preserve">المسح الضوئي (Dex 29)  إعادة توجيه الشحنة - العميل يطلب إعادة توجيه الشحنة الى موقع اخر </t>
  </si>
  <si>
    <t>المسح الضوئي RTI -  يجب تطبيق مسح ابقاء الشحنات الواردة في اليوم الأول</t>
  </si>
  <si>
    <t>المسح الضوئي للشحنات في الموقع - ( من اليوم الثاني الى اليوم الخامس عشر) يجب تطبيق عمل المسح الضوئي للشحنة في كل يوم</t>
  </si>
  <si>
    <t>المسح الضوئي (POD) إثبات التسليم -  يجب تحديث الإستلام عند تسليم الشحنة للعميل (إسم المستلم، رقم بوليصة الشحن، رقم الهوية، رقم الهاتف، عدد القطع المسلمه، نوع الخدمة والوقت)</t>
  </si>
  <si>
    <t>المسح الضوئي (Dex 14) إرجاع الشحنة إلى المصدر يطبق هذا المسح ايضا على صاحب الحساب كذلك - المسح الضوئي  (Dex 7) يطبق عند رفض إستلام الشحنة من العميل مع اختيار سبب الرفض)</t>
  </si>
  <si>
    <t>المسح الضوئي (PUP) إثبات وقت الإستلام للشحنات المستلمة الصادرة يجب تطبيق المسح الضوئي على الشحنات الصادرة</t>
  </si>
  <si>
    <t>تقرير شحنات اليوم السابع - تحديث بيانات المرسل والمستلم من خلال نظام S2D ويطبق على كل الشحنات التي وصلت الى اليوم السابع</t>
  </si>
  <si>
    <t>نظام سيبيل للمبيعات  - للتحقق من رقم الحساب إذا كان "نشط أو معلق"</t>
  </si>
  <si>
    <t xml:space="preserve"> نظام (Tarck and Trace ) لمعرفة مكان ووضع الشحنة بناءا على آخر تحديث ومسح ضوئي  </t>
  </si>
  <si>
    <t>وقت وصول الشحنات، وآخر وقت لسفر الشحنة وأسعار الشحنات الدولية الواردة والمواد المحظورة - والتحقق من جدول وصول الشحنات في الدليل (الوثيقة No.2211)</t>
  </si>
  <si>
    <t>إجراءت شحنات الدفع عند الإستلام ( سوق.كوم ... وغيرها من عمليات التجارة الإلكترونية)</t>
  </si>
  <si>
    <t>تحصيل النقود لشحنات الدفع عند الإستلام وتحديثها في نظام S2D (لوحة التحكم)</t>
  </si>
  <si>
    <t>شحنات الدفع عند الإستلام التي لم تستلم من قبل العميل - بطاقات البنوك (SDC) وإجراءات إرجاع الشحنة إلى المصدر</t>
  </si>
  <si>
    <t xml:space="preserve"> إجراءات إرجاع الشحنات إلى قسم الحفظ (Over Good)- الشحنات المتأخرة المدفوعة نقداً التي تجاوزت الوقت المحدد لتسليم يجب إرسالها إلى قسم الحفظ (Over Goods)</t>
  </si>
  <si>
    <t>جهاز الماسح الضوئي اليدوي</t>
  </si>
  <si>
    <t>التقييم الكامل لنظام (CORE)، المسح الضوئي، عمليات البيع ونظام (S2D)</t>
  </si>
  <si>
    <t>موقع عالم سمسا</t>
  </si>
  <si>
    <t xml:space="preserve">لوحة تحكم سمسا لنظام(S2D) </t>
  </si>
  <si>
    <t>برانامج شؤون الموظفين</t>
  </si>
  <si>
    <t>شبكة المعلومات وأنظمة الشركة</t>
  </si>
  <si>
    <t>التقيمم الكامل لشبكة المعلومات وأنظمة الشركة</t>
  </si>
  <si>
    <t>إغلاق عملية البيع بالتحية (كقول شكراً ، مع السلامة - هل تحتاج الى أي شيء آخر أخدمك به )</t>
  </si>
  <si>
    <t>إطلب من العملاء المشاركة في تقييم الخدمة المقدمة لهم (إن توفر جهاز تقييم خدمة العملاء)</t>
  </si>
  <si>
    <t>التقييم الكامل لمهارات خدمة العملاء الممتازة</t>
  </si>
  <si>
    <t xml:space="preserve"> رؤية و رسالة شركة سمسا</t>
  </si>
  <si>
    <t xml:space="preserve"> الشهادات الحاصلة عليها الشركة (ISO، TICSI)</t>
  </si>
  <si>
    <t>التقييم الكامل لهوية الشركة والولاء</t>
  </si>
  <si>
    <t>الحضور والإنصراف وبصمة الأصبع والإمتثال بها</t>
  </si>
  <si>
    <t>ملفات قسم الفروع</t>
  </si>
  <si>
    <t>القسم الأول -  معلومات المرسل (رقم حساب العميل إذا كان لدية حساب وإذا كان حساب نقدي يجب كتابة رقم حساب الفرع) اسم المرسل الكامل، رقم الاتصال (الجوال)، عنوان المرسل أو أسم الفرع، رقم هوية المرسل ونسخة من هوية المرسل المطلوبة للشحنات الدولية</t>
  </si>
  <si>
    <t>القسم الثاني -  معلومات المستلم (اسم المستلم الكامل، كما يجب أن يكون عنوان المستلم كامل إذا كان يرغب في التوصيل مع اثنين من أرقام الاتصال و في حال الإستلام من الفرع يجب تحديد الفرع، (توقيع المرسل في القسم الثاني أيضا)</t>
  </si>
  <si>
    <t>المسح الضوئي (PMX) إبقاء الشحنات التي لم تسلم في مركز البيع بالتجزئة -  يجب عمل تحديث للشحنات التي لم يتم تسليمها بالفرع قبل أن يغلق الفرع أو قبل نهاية الدوام الرسمي.</t>
  </si>
  <si>
    <t>نظام (SmartShip ) (ER2R سابقاً) - بوليصة الشحن المدفوعة مسبقا والمعاينة في الفرع المحدد مسبقاً</t>
  </si>
  <si>
    <t xml:space="preserve">إجراءت طلب الشحنات الداخلية والدولية </t>
  </si>
  <si>
    <t>تعبئة تقرير الحوادث</t>
  </si>
  <si>
    <t xml:space="preserve">التعامل مع نموذج سجل شكاوي العملاء </t>
  </si>
  <si>
    <t>تقرير الشحنات التالفة / المسح الضوئي لها</t>
  </si>
  <si>
    <t>استخدام طفايات الحريق، وأرقام الطوارئ، والتأهب للكوارث و خطة إخلاء الحريق للفروع الكبيرة</t>
  </si>
  <si>
    <t xml:space="preserve">نموذج طلب لوازم للفرع </t>
  </si>
  <si>
    <t>التقييم الكامل للمسؤولية العامة</t>
  </si>
  <si>
    <t xml:space="preserve">التقييم العام </t>
  </si>
  <si>
    <t>هوية الشركة والولاء (10%)</t>
  </si>
  <si>
    <t>مهارات خدمة العملاء الممتازة (15%)</t>
  </si>
  <si>
    <t>إجراءات قبول الشحنة (15%)</t>
  </si>
  <si>
    <t>إجراءات إستكمال وتعبئة بوليصة الشحن الجوي (15%)</t>
  </si>
  <si>
    <t>نظام (CORE)، المسح الضوئي، عمليات البيع ونظام (S2D)(%15)</t>
  </si>
  <si>
    <t>شبكة المعلومات وأنظمة الشركة (15%)</t>
  </si>
  <si>
    <t>المسؤولية العامة (15%)</t>
  </si>
  <si>
    <t>إقرار موظف الفرع :</t>
  </si>
  <si>
    <t>أنا إقر بأني قد أتممت جميع التدريبات المطلوبة على الوظائف والواجبات والمسؤوليات كموظف فرع في جميع من ما ذكر أعلاه. مع التوقيع على كل فقرة وإجراء مطلوب مؤكداً أني فهمت وأكملت جميع متطلبات التدريب.</t>
  </si>
  <si>
    <t>تم النصح والتدريب بواسطة (الأسم والتوقيع):</t>
  </si>
  <si>
    <t>توقيع مدير المنطقة:</t>
  </si>
  <si>
    <t>Contents</t>
  </si>
  <si>
    <t>Prohibited Items and Dangerous Goods</t>
  </si>
  <si>
    <t>Service Reference Guide SRG (how to use SRG)</t>
  </si>
  <si>
    <t>Required Shipping Documents (for International Shipments refer to SRG as well)</t>
  </si>
  <si>
    <t xml:space="preserve">Commercial Invoice Completion </t>
  </si>
  <si>
    <t>Weight , Size and  Dimensional , Number of pieces</t>
  </si>
  <si>
    <t>Service Rate</t>
  </si>
  <si>
    <t>Commitment Time ,Guide for Domestic Shipment , SRG for International Shipment</t>
  </si>
  <si>
    <t>Insurance for High Value Items and Items of Extra-Ordinary Value</t>
  </si>
  <si>
    <t>Packaging</t>
  </si>
  <si>
    <r>
      <t>Out Bound</t>
    </r>
    <r>
      <rPr>
        <sz val="7"/>
        <color indexed="8"/>
        <rFont val="Times New Roman"/>
        <family val="1"/>
      </rPr>
      <t xml:space="preserve"> </t>
    </r>
    <r>
      <rPr>
        <sz val="11"/>
        <color theme="1"/>
        <rFont val="Calibri"/>
        <family val="2"/>
        <scheme val="minor"/>
      </rPr>
      <t>Manifest if High Value Shipment Separate Manifest + Pre Alert Email</t>
    </r>
  </si>
  <si>
    <r>
      <rPr>
        <sz val="7"/>
        <color indexed="8"/>
        <rFont val="Times New Roman"/>
        <family val="1"/>
      </rPr>
      <t xml:space="preserve"> </t>
    </r>
    <r>
      <rPr>
        <sz val="11"/>
        <color theme="1"/>
        <rFont val="Calibri"/>
        <family val="2"/>
        <scheme val="minor"/>
      </rPr>
      <t>Section 3 - Type of services (Domestic/International)</t>
    </r>
  </si>
  <si>
    <t xml:space="preserve">Section 5 - Method of Payment </t>
  </si>
  <si>
    <t>Section 6 - Shipment Information (Commodity - specific description, Declare and customs value)</t>
  </si>
  <si>
    <t>Section 7 - Employee number, Routine Code, Date, Time of process, Total Charges</t>
  </si>
  <si>
    <r>
      <rPr>
        <sz val="7"/>
        <color indexed="8"/>
        <rFont val="Times New Roman"/>
        <family val="1"/>
      </rPr>
      <t xml:space="preserve"> </t>
    </r>
    <r>
      <rPr>
        <sz val="11"/>
        <color theme="1"/>
        <rFont val="Calibri"/>
        <family val="2"/>
        <scheme val="minor"/>
      </rPr>
      <t>Hold at Location Procedure  15 business days ,Shipments to be arranged according to the days (e.g. Day 2,3,4) and 7 business days for COD shipments (Souq, Wadi, Namshi, Jolly chic ... etc.)</t>
    </r>
  </si>
  <si>
    <t>Dex 29 – Reroute Requested - Any request for shipments needed to be Rerouted to other Locations</t>
  </si>
  <si>
    <r>
      <rPr>
        <sz val="7"/>
        <color indexed="8"/>
        <rFont val="Times New Roman"/>
        <family val="1"/>
      </rPr>
      <t xml:space="preserve"> </t>
    </r>
    <r>
      <rPr>
        <sz val="11"/>
        <color theme="1"/>
        <rFont val="Calibri"/>
        <family val="2"/>
        <scheme val="minor"/>
      </rPr>
      <t>RTI – applied for Inbound HAL shipments on the first day</t>
    </r>
  </si>
  <si>
    <t>POD  - Scan to be applied once shipment is delivered (Recipients Name, ID Number, AWB number, Phone number, Pieces, Type of Service and Time)</t>
  </si>
  <si>
    <t>Dex Scans (Dex 14) for return shipment to Origin - applicable for Credit or Account Holder as well) (Dex 7 applied for refusal of accepting of shipment with sub-section reason/scans)</t>
  </si>
  <si>
    <t xml:space="preserve">PUP Scan - applied for Outbound Shipment </t>
  </si>
  <si>
    <t>Day 7 Manifesting - access thru S2D and applied for every shipments held in Day 7</t>
  </si>
  <si>
    <t>Siebel Sales – Checking of Account number if "Active or Suspended"</t>
  </si>
  <si>
    <t>Track and Trace - Tracking Shipment based on Last updates/comments in CORE</t>
  </si>
  <si>
    <t>Delivery Commitments, Cut-Off timings and Rates for SIIS and Prohibited Items - Check Delivery Matrix in Guide (Doc No.2211)</t>
  </si>
  <si>
    <t>Rates for RPI and RPD and its Process</t>
  </si>
  <si>
    <t>Sending of SMS</t>
  </si>
  <si>
    <t>COD Process (Souq.com Marketplace Process, Smartship Process, other E-Commerce Process)</t>
  </si>
  <si>
    <t>COD POD Cash Collection in S2D (Control Panel)</t>
  </si>
  <si>
    <t>Overdue COD and SDC Return Process</t>
  </si>
  <si>
    <t>Over Goods return process - CASH Shipment exceeds HAL Time limit to be sent to Over Goods</t>
  </si>
  <si>
    <t>CORE PDA Tracker Operation</t>
  </si>
  <si>
    <t>SMSA World</t>
  </si>
  <si>
    <t>GUIDE (Username  and Password, Usage)</t>
  </si>
  <si>
    <t xml:space="preserve">SMSA Control Panel (S2D) </t>
  </si>
  <si>
    <t>SSHR</t>
  </si>
  <si>
    <t>POS (Point Of Sale) usage</t>
  </si>
  <si>
    <t>MADA Machine for MADA or Credit Card Payments</t>
  </si>
  <si>
    <t>Email</t>
  </si>
  <si>
    <t>Opening Greeting for  the Customer (Welcome Greeting; "How May I Help You?" Remarks)</t>
  </si>
  <si>
    <t>Customer Courteousness (Addressing Customer as  Ma'am/Sir; Politeness and Willingness to Serve)</t>
  </si>
  <si>
    <t>Proper Uniform Wearing (Complete Uniform with visible ID)</t>
  </si>
  <si>
    <t>Closing Greeting and Remarks (Saying Thank You and Asking if There's Anything Else Needed)</t>
  </si>
  <si>
    <r>
      <rPr>
        <sz val="7"/>
        <color indexed="8"/>
        <rFont val="Times New Roman"/>
        <family val="1"/>
      </rPr>
      <t xml:space="preserve"> </t>
    </r>
    <r>
      <rPr>
        <sz val="11"/>
        <color theme="1"/>
        <rFont val="Calibri"/>
        <family val="2"/>
        <scheme val="minor"/>
      </rPr>
      <t>Asking the Customer to Paricipate in the Service Evaluation Survey (if there's any)</t>
    </r>
  </si>
  <si>
    <t>Meaning of SMSA</t>
  </si>
  <si>
    <t>Company Mission and Vision</t>
  </si>
  <si>
    <t>Company Certifications Awareness (ISO, TICSI)</t>
  </si>
  <si>
    <r>
      <rPr>
        <sz val="7"/>
        <color indexed="8"/>
        <rFont val="Times New Roman"/>
        <family val="1"/>
      </rPr>
      <t xml:space="preserve"> </t>
    </r>
    <r>
      <rPr>
        <sz val="11"/>
        <color theme="1"/>
        <rFont val="Calibri"/>
        <family val="2"/>
        <scheme val="minor"/>
      </rPr>
      <t>Attendance and Fingerprint Biometrics Compliance</t>
    </r>
  </si>
  <si>
    <t>Daily Revenue Report</t>
  </si>
  <si>
    <t>Daily Cash and COD Payment Submission</t>
  </si>
  <si>
    <t xml:space="preserve">RPD and SIIS procedure </t>
  </si>
  <si>
    <t>Handling Incident Report</t>
  </si>
  <si>
    <t>Handling High Value Shipments</t>
  </si>
  <si>
    <t>Handling Customer Complaints register Form</t>
  </si>
  <si>
    <t>Handling of Lost Shipments</t>
  </si>
  <si>
    <t>Business Appearance, Hygiene and Personal Grooming</t>
  </si>
  <si>
    <t>Damage Inspection Report/SCANS</t>
  </si>
  <si>
    <t>Cleanliness and Orderliness of the branch</t>
  </si>
  <si>
    <t>Disaster and Risk Awareness Skills</t>
  </si>
  <si>
    <t>Package Acceptance (15%)</t>
  </si>
  <si>
    <t>Air Waybill Completion Policy (15%)</t>
  </si>
  <si>
    <t>Networking Data &amp; Systems (15%)</t>
  </si>
  <si>
    <t>Excellent Customer Service Skills (15%)</t>
  </si>
  <si>
    <t>Company Identity and Loyalty (10%)</t>
  </si>
  <si>
    <t>General Responsibility (15%)</t>
  </si>
  <si>
    <r>
      <t>·</t>
    </r>
    <r>
      <rPr>
        <b/>
        <sz val="14"/>
        <color indexed="8"/>
        <rFont val="Times New Roman"/>
        <family val="1"/>
      </rPr>
      <t> O</t>
    </r>
    <r>
      <rPr>
        <b/>
        <sz val="14"/>
        <color indexed="8"/>
        <rFont val="Calibri"/>
        <family val="2"/>
      </rPr>
      <t xml:space="preserve">VERALL SCORE </t>
    </r>
  </si>
  <si>
    <t>CORE, Scans, SMSA Service Center (SSC) Processes &amp; Control Panel (S2D)</t>
  </si>
  <si>
    <t>SMSA Service Center (SSC) Filling</t>
  </si>
  <si>
    <t>SMSA Service Center (SSC) Supplies Control Form</t>
  </si>
  <si>
    <t>CORE, Scans, SMSA Service Center (SSC) Processes &amp; Control Panel (S2D) (15%)</t>
  </si>
  <si>
    <t>Acknowledge SMSA Service Center (SSC) staff:</t>
  </si>
  <si>
    <t>I hereby acknowledge and attest that I have been trained on the functions, duties and responsibilities of a SMSA Service Center (SSC) Executive listed above. Affixed is my signature opposite each function and required procedure confirming that I understood and completed the training requirements.</t>
  </si>
  <si>
    <t>SMSA Service Center (SSC) Staff Name, Employee No. and Signature
اسم موظف الفرع، الرقم الوظيفي مع التوقيع</t>
  </si>
  <si>
    <t xml:space="preserve">SMSA Service Center (SSC) PMX – HAL shipments not delivered in the SMSA Service Center (SSC) applied before closing or before end of business day/s </t>
  </si>
  <si>
    <t>SmartShip (former name is ER2R) - Prepaid AWBs made by Customers online in a specific SMSA Service Center (SSC)</t>
  </si>
  <si>
    <t xml:space="preserve">Section 1 - Senders Information (Account Number if Account Holder and If Cash need SSC Cash Account Number) Complete and exact Name, Contact Number, address of shipper or Origin SMSA Service Center (SSC), Senders  ID Number &amp; Senders ID Copy required for IP shipment </t>
  </si>
  <si>
    <t>Section 2- Recipients Information (Exact and complete Recipient Name, Full delivery address if delivery with two contact numbers &amp; SSC HAL Location name if HOLD ) (Shipper signature in Section 2 as well)</t>
  </si>
  <si>
    <t xml:space="preserve"> SSC HAL Scans - (SSC Hold Day 2 to SSC Hold Day 15) applied whenever shipment moved after each HAL days</t>
  </si>
  <si>
    <t>·Usage of Fire Extinguishers, Emergency Numbers, Disaster Preparedness and Awareness, Fire Evacuation Plan for Bigger SSC's</t>
  </si>
  <si>
    <t>Conducted by SSC Supervisor: (Name and Signature)</t>
  </si>
  <si>
    <t>Noted by SSC Mgr:</t>
  </si>
  <si>
    <r>
      <rPr>
        <b/>
        <sz val="16"/>
        <color rgb="FF000000"/>
        <rFont val="Calibri"/>
        <family val="2"/>
      </rPr>
      <t>SSC Coaching List</t>
    </r>
    <r>
      <rPr>
        <sz val="11"/>
        <color theme="1"/>
        <rFont val="Calibri"/>
        <family val="2"/>
        <scheme val="minor"/>
      </rPr>
      <t xml:space="preserve">
</t>
    </r>
    <r>
      <rPr>
        <sz val="12"/>
        <color theme="1"/>
        <rFont val="Calibri"/>
        <family val="2"/>
        <scheme val="minor"/>
      </rPr>
      <t>Owner/Department: IBU BAH, SSC</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</si>
</sst>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sz val="7"/>
      <color indexed="8"/>
      <name val="Times New Roman"/>
      <family val="1"/>
    </font>
    <font>
      <b/>
      <sz val="14"/>
      <color indexed="8"/>
      <name val="Calibri"/>
      <family val="2"/>
    </font>
    <font>
      <sz val="11"/>
      <color indexed="8"/>
      <name val="Calibri"/>
      <family val="2"/>
    </font>
    <font>
      <b/>
      <sz val="14"/>
      <color indexed="8"/>
      <name val="Times New Roman"/>
      <family val="1"/>
    </font>
    <font>
      <sz val="11"/>
      <name val="Calibri"/>
      <family val="2"/>
    </font>
    <font>
      <sz val="11"/>
      <color theme="1"/>
      <name val="Calibri"/>
      <family val="2"/>
      <scheme val="minor"/>
    </font>
    <font>
      <b/>
      <sz val="11"/>
      <color theme="0"/>
      <name val="Calibri"/>
      <family val="2"/>
      <scheme val="minor"/>
    </font>
    <font>
      <b/>
      <sz val="11"/>
      <color theme="1"/>
      <name val="Calibri"/>
      <family val="2"/>
      <scheme val="minor"/>
    </font>
    <font>
      <b/>
      <u/>
      <sz val="13"/>
      <color theme="1"/>
      <name val="Calibri"/>
      <family val="2"/>
      <scheme val="minor"/>
    </font>
    <font>
      <sz val="13"/>
      <color theme="1"/>
      <name val="Calibri"/>
      <family val="2"/>
      <scheme val="minor"/>
    </font>
    <font>
      <b/>
      <sz val="12"/>
      <color theme="0"/>
      <name val="Calibri"/>
      <family val="2"/>
      <scheme val="minor"/>
    </font>
    <font>
      <b/>
      <sz val="14"/>
      <color theme="1"/>
      <name val="Calibri"/>
      <family val="2"/>
      <scheme val="minor"/>
    </font>
    <font>
      <sz val="14"/>
      <color theme="1"/>
      <name val="Calibri"/>
      <family val="2"/>
      <scheme val="minor"/>
    </font>
    <font>
      <b/>
      <u/>
      <sz val="11"/>
      <color theme="1"/>
      <name val="Calibri"/>
      <family val="2"/>
      <scheme val="minor"/>
    </font>
    <font>
      <sz val="11"/>
      <name val="Calibri"/>
      <family val="2"/>
      <scheme val="minor"/>
    </font>
    <font>
      <b/>
      <sz val="12"/>
      <color theme="1"/>
      <name val="Calibri"/>
      <family val="2"/>
      <scheme val="minor"/>
    </font>
    <font>
      <sz val="12"/>
      <color theme="1"/>
      <name val="Calibri"/>
      <family val="2"/>
      <scheme val="minor"/>
    </font>
    <font>
      <b/>
      <sz val="16"/>
      <color rgb="FF000000"/>
      <name val="Calibri"/>
      <family val="2"/>
    </font>
  </fonts>
  <fills count="4">
    <fill>
      <patternFill patternType="none"/>
    </fill>
    <fill>
      <patternFill patternType="gray125"/>
    </fill>
    <fill>
      <patternFill patternType="solid">
        <fgColor rgb="FF7030A0"/>
        <bgColor indexed="64"/>
      </patternFill>
    </fill>
    <fill>
      <patternFill patternType="solid">
        <fgColor theme="0"/>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right style="thin">
        <color indexed="64"/>
      </right>
      <top/>
      <bottom style="thin">
        <color indexed="64"/>
      </bottom>
      <diagonal/>
    </border>
    <border>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thin">
        <color indexed="64"/>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thin">
        <color indexed="64"/>
      </right>
      <top/>
      <bottom/>
      <diagonal/>
    </border>
    <border>
      <left style="thin">
        <color indexed="64"/>
      </left>
      <right/>
      <top/>
      <bottom/>
      <diagonal/>
    </border>
  </borders>
  <cellStyleXfs count="2">
    <xf numFmtId="0" fontId="0" fillId="0" borderId="0"/>
    <xf numFmtId="9" fontId="6" fillId="0" borderId="0" applyFont="0" applyFill="0" applyBorder="0" applyAlignment="0" applyProtection="0"/>
  </cellStyleXfs>
  <cellXfs count="113">
    <xf numFmtId="0" fontId="0" fillId="0" borderId="0" xfId="0"/>
    <xf numFmtId="0" fontId="9" fillId="0" borderId="0" xfId="0" applyFont="1" applyAlignment="1">
      <alignment horizontal="left" vertical="center" wrapText="1"/>
    </xf>
    <xf numFmtId="0" fontId="10" fillId="0" borderId="0" xfId="0" applyFont="1" applyAlignment="1">
      <alignment horizontal="left" wrapText="1"/>
    </xf>
    <xf numFmtId="0" fontId="0" fillId="0" borderId="0" xfId="0" applyAlignment="1">
      <alignment wrapText="1"/>
    </xf>
    <xf numFmtId="0" fontId="0" fillId="0" borderId="0" xfId="0" applyAlignment="1">
      <alignment horizontal="left" wrapText="1"/>
    </xf>
    <xf numFmtId="0" fontId="0" fillId="0" borderId="0" xfId="0" applyAlignment="1">
      <alignment horizontal="left" indent="5"/>
    </xf>
    <xf numFmtId="0" fontId="0" fillId="0" borderId="0" xfId="0" applyAlignment="1">
      <alignment horizontal="left" vertical="center"/>
    </xf>
    <xf numFmtId="0" fontId="10" fillId="0" borderId="0" xfId="0" applyFont="1"/>
    <xf numFmtId="0" fontId="7" fillId="2" borderId="1" xfId="0" applyFont="1" applyFill="1" applyBorder="1" applyAlignment="1">
      <alignment horizontal="center" vertical="center"/>
    </xf>
    <xf numFmtId="0" fontId="11" fillId="2" borderId="2" xfId="0" applyFont="1" applyFill="1" applyBorder="1" applyAlignment="1">
      <alignment horizontal="left" vertical="center" wrapText="1"/>
    </xf>
    <xf numFmtId="0" fontId="11" fillId="2" borderId="3" xfId="0" applyFont="1" applyFill="1" applyBorder="1" applyAlignment="1">
      <alignment horizontal="left" vertical="center" wrapText="1"/>
    </xf>
    <xf numFmtId="0" fontId="10" fillId="0" borderId="0" xfId="0" applyFont="1" applyAlignment="1">
      <alignment horizontal="left" vertical="center" wrapText="1"/>
    </xf>
    <xf numFmtId="0" fontId="0" fillId="3" borderId="0" xfId="0" applyFill="1"/>
    <xf numFmtId="0" fontId="0" fillId="3" borderId="1" xfId="0" applyFill="1" applyBorder="1" applyAlignment="1">
      <alignment horizontal="center"/>
    </xf>
    <xf numFmtId="0" fontId="0" fillId="0" borderId="0" xfId="0" applyAlignment="1">
      <alignment horizontal="center"/>
    </xf>
    <xf numFmtId="0" fontId="0" fillId="0" borderId="0" xfId="0" applyAlignment="1">
      <alignment horizontal="center" vertical="center"/>
    </xf>
    <xf numFmtId="0" fontId="0" fillId="3" borderId="1" xfId="0" applyFill="1" applyBorder="1" applyAlignment="1">
      <alignment horizontal="center" vertical="center"/>
    </xf>
    <xf numFmtId="9" fontId="6" fillId="3" borderId="1" xfId="1" applyFont="1" applyFill="1" applyBorder="1" applyAlignment="1">
      <alignment horizontal="center"/>
    </xf>
    <xf numFmtId="10" fontId="6" fillId="3" borderId="1" xfId="1" applyNumberFormat="1" applyFont="1" applyFill="1" applyBorder="1" applyAlignment="1">
      <alignment horizontal="center"/>
    </xf>
    <xf numFmtId="10" fontId="6" fillId="3" borderId="4" xfId="1" applyNumberFormat="1" applyFont="1" applyFill="1" applyBorder="1" applyAlignment="1">
      <alignment horizontal="center"/>
    </xf>
    <xf numFmtId="10" fontId="8" fillId="3" borderId="5" xfId="0" applyNumberFormat="1" applyFont="1" applyFill="1" applyBorder="1" applyAlignment="1">
      <alignment horizontal="right"/>
    </xf>
    <xf numFmtId="0" fontId="8" fillId="3" borderId="6" xfId="0" applyFont="1" applyFill="1" applyBorder="1" applyAlignment="1">
      <alignment horizontal="left"/>
    </xf>
    <xf numFmtId="0" fontId="11" fillId="2" borderId="7" xfId="0" applyFont="1" applyFill="1" applyBorder="1" applyAlignment="1">
      <alignment horizontal="left" vertical="center" wrapText="1"/>
    </xf>
    <xf numFmtId="0" fontId="11" fillId="2" borderId="8" xfId="0" applyFont="1" applyFill="1" applyBorder="1" applyAlignment="1">
      <alignment horizontal="left" vertical="center" wrapText="1"/>
    </xf>
    <xf numFmtId="10" fontId="12" fillId="3" borderId="5" xfId="0" applyNumberFormat="1" applyFont="1" applyFill="1" applyBorder="1" applyAlignment="1">
      <alignment horizontal="right"/>
    </xf>
    <xf numFmtId="0" fontId="13" fillId="3" borderId="0" xfId="0" applyFont="1" applyFill="1"/>
    <xf numFmtId="0" fontId="11" fillId="2" borderId="9" xfId="0" applyFont="1" applyFill="1" applyBorder="1" applyAlignment="1">
      <alignment horizontal="left" vertical="center" wrapText="1"/>
    </xf>
    <xf numFmtId="10" fontId="13" fillId="3" borderId="10" xfId="0" applyNumberFormat="1" applyFont="1" applyFill="1" applyBorder="1" applyAlignment="1">
      <alignment horizontal="center" vertical="center"/>
    </xf>
    <xf numFmtId="0" fontId="13" fillId="3" borderId="10" xfId="0" applyFont="1" applyFill="1" applyBorder="1" applyAlignment="1">
      <alignment horizontal="center"/>
    </xf>
    <xf numFmtId="9" fontId="13" fillId="3" borderId="10" xfId="1" applyFont="1" applyFill="1" applyBorder="1" applyAlignment="1">
      <alignment horizontal="center"/>
    </xf>
    <xf numFmtId="0" fontId="0" fillId="3" borderId="1" xfId="0" applyFill="1" applyBorder="1" applyAlignment="1" applyProtection="1">
      <alignment horizontal="center" vertical="center"/>
      <protection locked="0"/>
    </xf>
    <xf numFmtId="0" fontId="0" fillId="3" borderId="1" xfId="0" applyFill="1" applyBorder="1" applyAlignment="1" applyProtection="1">
      <alignment horizontal="left"/>
      <protection locked="0"/>
    </xf>
    <xf numFmtId="0" fontId="0" fillId="3" borderId="1" xfId="0" applyFill="1" applyBorder="1" applyAlignment="1" applyProtection="1">
      <alignment horizontal="left" indent="5"/>
      <protection locked="0"/>
    </xf>
    <xf numFmtId="0" fontId="0" fillId="3" borderId="1" xfId="0" applyFill="1" applyBorder="1" applyProtection="1">
      <protection locked="0"/>
    </xf>
    <xf numFmtId="0" fontId="0" fillId="3" borderId="1" xfId="0" applyFill="1" applyBorder="1" applyAlignment="1" applyProtection="1">
      <alignment horizontal="center"/>
      <protection locked="0"/>
    </xf>
    <xf numFmtId="0" fontId="0" fillId="0" borderId="0" xfId="0" applyAlignment="1" applyProtection="1">
      <alignment horizontal="left" wrapText="1"/>
      <protection locked="0"/>
    </xf>
    <xf numFmtId="0" fontId="0" fillId="0" borderId="0" xfId="0" applyAlignment="1" applyProtection="1">
      <alignment horizontal="center"/>
      <protection locked="0"/>
    </xf>
    <xf numFmtId="0" fontId="0" fillId="0" borderId="0" xfId="0" applyProtection="1">
      <protection locked="0"/>
    </xf>
    <xf numFmtId="0" fontId="10" fillId="0" borderId="0" xfId="0" applyFont="1" applyProtection="1">
      <protection locked="0"/>
    </xf>
    <xf numFmtId="0" fontId="8" fillId="3" borderId="6" xfId="0" applyFont="1" applyFill="1" applyBorder="1" applyAlignment="1">
      <alignment horizontal="center"/>
    </xf>
    <xf numFmtId="0" fontId="8" fillId="3" borderId="2" xfId="0" applyFont="1" applyFill="1" applyBorder="1" applyAlignment="1">
      <alignment horizontal="left" wrapText="1"/>
    </xf>
    <xf numFmtId="0" fontId="0" fillId="3" borderId="2" xfId="0" applyFill="1" applyBorder="1" applyAlignment="1">
      <alignment horizontal="left" wrapText="1"/>
    </xf>
    <xf numFmtId="0" fontId="8" fillId="3" borderId="0" xfId="0" applyFont="1" applyFill="1" applyAlignment="1">
      <alignment horizontal="left" wrapText="1"/>
    </xf>
    <xf numFmtId="0" fontId="0" fillId="3" borderId="5" xfId="0" applyFill="1" applyBorder="1" applyAlignment="1">
      <alignment horizontal="left" wrapText="1"/>
    </xf>
    <xf numFmtId="0" fontId="12" fillId="3" borderId="5" xfId="0" applyFont="1" applyFill="1" applyBorder="1" applyAlignment="1">
      <alignment horizontal="left" wrapText="1"/>
    </xf>
    <xf numFmtId="0" fontId="0" fillId="3" borderId="11" xfId="0" applyFill="1" applyBorder="1" applyAlignment="1">
      <alignment horizontal="left" wrapText="1"/>
    </xf>
    <xf numFmtId="0" fontId="8" fillId="3" borderId="12" xfId="0" applyFont="1" applyFill="1" applyBorder="1" applyAlignment="1">
      <alignment horizontal="left" wrapText="1"/>
    </xf>
    <xf numFmtId="0" fontId="11" fillId="2" borderId="0" xfId="0" applyFont="1" applyFill="1" applyAlignment="1">
      <alignment horizontal="left" vertical="center" wrapText="1"/>
    </xf>
    <xf numFmtId="0" fontId="11" fillId="2" borderId="4" xfId="0" applyFont="1" applyFill="1" applyBorder="1" applyAlignment="1">
      <alignment horizontal="right" vertical="center" wrapText="1"/>
    </xf>
    <xf numFmtId="0" fontId="0" fillId="3" borderId="8" xfId="0" applyFill="1" applyBorder="1" applyAlignment="1">
      <alignment horizontal="right" wrapText="1"/>
    </xf>
    <xf numFmtId="0" fontId="0" fillId="3" borderId="4" xfId="0" applyFill="1" applyBorder="1" applyAlignment="1">
      <alignment horizontal="right" wrapText="1"/>
    </xf>
    <xf numFmtId="0" fontId="8" fillId="3" borderId="0" xfId="0" applyFont="1" applyFill="1" applyAlignment="1">
      <alignment horizontal="right" wrapText="1"/>
    </xf>
    <xf numFmtId="0" fontId="11" fillId="2" borderId="13" xfId="0" applyFont="1" applyFill="1" applyBorder="1" applyAlignment="1">
      <alignment horizontal="left" vertical="center" wrapText="1"/>
    </xf>
    <xf numFmtId="0" fontId="0" fillId="3" borderId="7" xfId="0" applyFill="1" applyBorder="1" applyAlignment="1">
      <alignment horizontal="left" wrapText="1"/>
    </xf>
    <xf numFmtId="0" fontId="0" fillId="3" borderId="3" xfId="0" applyFill="1" applyBorder="1" applyAlignment="1">
      <alignment horizontal="left" wrapText="1"/>
    </xf>
    <xf numFmtId="10" fontId="8" fillId="3" borderId="14" xfId="0" applyNumberFormat="1" applyFont="1" applyFill="1" applyBorder="1" applyAlignment="1">
      <alignment horizontal="right"/>
    </xf>
    <xf numFmtId="0" fontId="8" fillId="3" borderId="3" xfId="0" applyFont="1" applyFill="1" applyBorder="1" applyAlignment="1">
      <alignment horizontal="left" wrapText="1"/>
    </xf>
    <xf numFmtId="0" fontId="8" fillId="3" borderId="4" xfId="0" applyFont="1" applyFill="1" applyBorder="1" applyAlignment="1">
      <alignment horizontal="right" wrapText="1"/>
    </xf>
    <xf numFmtId="0" fontId="0" fillId="3" borderId="14" xfId="0" applyFill="1" applyBorder="1" applyAlignment="1">
      <alignment horizontal="left" wrapText="1"/>
    </xf>
    <xf numFmtId="0" fontId="12" fillId="3" borderId="14" xfId="0" applyFont="1" applyFill="1" applyBorder="1" applyAlignment="1">
      <alignment horizontal="left" wrapText="1"/>
    </xf>
    <xf numFmtId="0" fontId="0" fillId="3" borderId="15" xfId="0" applyFill="1" applyBorder="1" applyAlignment="1">
      <alignment horizontal="left" wrapText="1"/>
    </xf>
    <xf numFmtId="0" fontId="0" fillId="3" borderId="16" xfId="0" applyFill="1" applyBorder="1" applyAlignment="1">
      <alignment horizontal="left" wrapText="1"/>
    </xf>
    <xf numFmtId="0" fontId="0" fillId="3" borderId="6" xfId="0" applyFill="1" applyBorder="1" applyAlignment="1">
      <alignment horizontal="right" wrapText="1"/>
    </xf>
    <xf numFmtId="0" fontId="7" fillId="2" borderId="4" xfId="0" applyFont="1" applyFill="1" applyBorder="1" applyAlignment="1">
      <alignment horizontal="right" vertical="center"/>
    </xf>
    <xf numFmtId="0" fontId="11" fillId="2" borderId="12" xfId="0" applyFont="1" applyFill="1" applyBorder="1" applyAlignment="1">
      <alignment horizontal="left" vertical="center" wrapText="1"/>
    </xf>
    <xf numFmtId="0" fontId="7" fillId="2" borderId="3" xfId="0" applyFont="1" applyFill="1" applyBorder="1" applyAlignment="1">
      <alignment horizontal="center" vertical="center"/>
    </xf>
    <xf numFmtId="0" fontId="14" fillId="0" borderId="0" xfId="0" applyFont="1"/>
    <xf numFmtId="0" fontId="11" fillId="2" borderId="17" xfId="0" applyFont="1" applyFill="1" applyBorder="1" applyAlignment="1">
      <alignment horizontal="right" vertical="center" wrapText="1" readingOrder="2"/>
    </xf>
    <xf numFmtId="0" fontId="15" fillId="3" borderId="8" xfId="0" applyFont="1" applyFill="1" applyBorder="1" applyAlignment="1">
      <alignment horizontal="right" wrapText="1"/>
    </xf>
    <xf numFmtId="0" fontId="0" fillId="3" borderId="6" xfId="0" applyFill="1" applyBorder="1" applyAlignment="1">
      <alignment horizontal="right" wrapText="1" readingOrder="2"/>
    </xf>
    <xf numFmtId="0" fontId="0" fillId="3" borderId="8" xfId="0" applyFill="1" applyBorder="1" applyAlignment="1">
      <alignment horizontal="right" wrapText="1" readingOrder="2"/>
    </xf>
    <xf numFmtId="0" fontId="16" fillId="0" borderId="0" xfId="0" applyFont="1" applyAlignment="1" applyProtection="1">
      <alignment horizontal="left" vertical="center" wrapText="1"/>
      <protection locked="0"/>
    </xf>
    <xf numFmtId="0" fontId="16" fillId="0" borderId="0" xfId="0" applyFont="1" applyAlignment="1" applyProtection="1">
      <alignment horizontal="right" vertical="center" wrapText="1"/>
      <protection locked="0"/>
    </xf>
    <xf numFmtId="0" fontId="16" fillId="0" borderId="0" xfId="0" applyFont="1" applyAlignment="1" applyProtection="1">
      <alignment horizontal="left" vertical="center"/>
      <protection locked="0"/>
    </xf>
    <xf numFmtId="0" fontId="16" fillId="0" borderId="0" xfId="0" applyFont="1" applyAlignment="1" applyProtection="1">
      <alignment horizontal="right" vertical="center"/>
      <protection locked="0"/>
    </xf>
    <xf numFmtId="0" fontId="17" fillId="0" borderId="0" xfId="0" applyFont="1"/>
    <xf numFmtId="0" fontId="0" fillId="3" borderId="11" xfId="0" applyFill="1" applyBorder="1" applyAlignment="1">
      <alignment horizontal="left" vertical="center" wrapText="1"/>
    </xf>
    <xf numFmtId="0" fontId="11" fillId="2" borderId="17" xfId="0" applyFont="1" applyFill="1" applyBorder="1" applyAlignment="1">
      <alignment horizontal="right" vertical="center" wrapText="1"/>
    </xf>
    <xf numFmtId="0" fontId="0" fillId="3" borderId="8" xfId="0" applyFill="1" applyBorder="1" applyAlignment="1">
      <alignment horizontal="right" vertical="center" wrapText="1"/>
    </xf>
    <xf numFmtId="0" fontId="10" fillId="0" borderId="0" xfId="0" applyFont="1" applyAlignment="1" applyProtection="1">
      <alignment vertical="center"/>
      <protection locked="0"/>
    </xf>
    <xf numFmtId="0" fontId="10" fillId="0" borderId="0" xfId="0" applyFont="1" applyAlignment="1" applyProtection="1">
      <alignment horizontal="right" vertical="center"/>
      <protection locked="0"/>
    </xf>
    <xf numFmtId="0" fontId="3" fillId="3" borderId="11" xfId="0" applyFont="1" applyFill="1" applyBorder="1" applyAlignment="1">
      <alignment horizontal="left" wrapText="1"/>
    </xf>
    <xf numFmtId="0" fontId="0" fillId="3" borderId="2" xfId="0" applyFill="1" applyBorder="1" applyAlignment="1" applyProtection="1">
      <alignment horizontal="left" indent="5"/>
      <protection locked="0"/>
    </xf>
    <xf numFmtId="0" fontId="0" fillId="3" borderId="3" xfId="0" applyFill="1" applyBorder="1" applyAlignment="1" applyProtection="1">
      <alignment horizontal="left" indent="5"/>
      <protection locked="0"/>
    </xf>
    <xf numFmtId="0" fontId="0" fillId="3" borderId="18" xfId="0" applyFill="1" applyBorder="1" applyAlignment="1" applyProtection="1">
      <alignment horizontal="left" indent="5"/>
      <protection locked="0"/>
    </xf>
    <xf numFmtId="0" fontId="0" fillId="3" borderId="19" xfId="0" applyFill="1" applyBorder="1" applyAlignment="1" applyProtection="1">
      <alignment horizontal="left" indent="5"/>
      <protection locked="0"/>
    </xf>
    <xf numFmtId="0" fontId="0" fillId="3" borderId="20" xfId="0" applyFill="1" applyBorder="1" applyAlignment="1" applyProtection="1">
      <alignment horizontal="left" indent="5"/>
      <protection locked="0"/>
    </xf>
    <xf numFmtId="0" fontId="0" fillId="3" borderId="21" xfId="0" applyFill="1" applyBorder="1" applyAlignment="1" applyProtection="1">
      <alignment horizontal="left" indent="5"/>
      <protection locked="0"/>
    </xf>
    <xf numFmtId="0" fontId="0" fillId="3" borderId="2" xfId="0" applyFill="1" applyBorder="1" applyAlignment="1" applyProtection="1">
      <alignment horizontal="left" vertical="center"/>
      <protection locked="0"/>
    </xf>
    <xf numFmtId="0" fontId="0" fillId="3" borderId="4" xfId="0" applyFill="1" applyBorder="1" applyAlignment="1" applyProtection="1">
      <alignment horizontal="left" vertical="center"/>
      <protection locked="0"/>
    </xf>
    <xf numFmtId="0" fontId="11" fillId="2" borderId="9" xfId="0" applyFont="1" applyFill="1" applyBorder="1" applyAlignment="1">
      <alignment horizontal="center" vertical="center" wrapText="1"/>
    </xf>
    <xf numFmtId="0" fontId="11" fillId="2" borderId="22" xfId="0" applyFont="1" applyFill="1" applyBorder="1" applyAlignment="1">
      <alignment horizontal="center" vertical="center" wrapText="1"/>
    </xf>
    <xf numFmtId="0" fontId="0" fillId="3" borderId="2" xfId="0" applyFill="1" applyBorder="1" applyProtection="1">
      <protection locked="0"/>
    </xf>
    <xf numFmtId="0" fontId="0" fillId="3" borderId="3" xfId="0" applyFill="1" applyBorder="1" applyProtection="1">
      <protection locked="0"/>
    </xf>
    <xf numFmtId="0" fontId="0" fillId="3" borderId="18" xfId="0" applyFill="1" applyBorder="1" applyProtection="1">
      <protection locked="0"/>
    </xf>
    <xf numFmtId="0" fontId="0" fillId="3" borderId="3" xfId="0" applyFill="1" applyBorder="1" applyAlignment="1" applyProtection="1">
      <alignment horizontal="left" vertical="center"/>
      <protection locked="0"/>
    </xf>
    <xf numFmtId="0" fontId="10" fillId="0" borderId="0" xfId="0" applyFont="1" applyAlignment="1">
      <alignment horizontal="right" vertical="center"/>
    </xf>
    <xf numFmtId="0" fontId="10" fillId="0" borderId="7" xfId="0" applyFont="1" applyBorder="1" applyAlignment="1" applyProtection="1">
      <alignment horizontal="left" vertical="center" wrapText="1"/>
      <protection locked="0"/>
    </xf>
    <xf numFmtId="0" fontId="10" fillId="0" borderId="0" xfId="0" applyFont="1" applyAlignment="1" applyProtection="1">
      <alignment horizontal="center" wrapText="1"/>
      <protection locked="0"/>
    </xf>
    <xf numFmtId="0" fontId="10" fillId="0" borderId="0" xfId="0" applyFont="1" applyAlignment="1">
      <alignment horizontal="left" vertical="center" wrapText="1"/>
    </xf>
    <xf numFmtId="0" fontId="10" fillId="0" borderId="0" xfId="0" applyFont="1" applyAlignment="1">
      <alignment horizontal="right" vertical="top" wrapText="1"/>
    </xf>
    <xf numFmtId="0" fontId="0" fillId="0" borderId="0" xfId="0" applyAlignment="1">
      <alignment horizontal="right"/>
    </xf>
    <xf numFmtId="0" fontId="10" fillId="0" borderId="0" xfId="0" applyFont="1" applyAlignment="1">
      <alignment horizontal="center" vertical="center" wrapText="1"/>
    </xf>
    <xf numFmtId="0" fontId="0" fillId="0" borderId="0" xfId="0" applyAlignment="1">
      <alignment horizontal="right" vertical="top" wrapText="1"/>
    </xf>
    <xf numFmtId="0" fontId="0" fillId="0" borderId="0" xfId="0" applyAlignment="1">
      <alignment horizontal="right" vertical="top"/>
    </xf>
    <xf numFmtId="0" fontId="7" fillId="2" borderId="1" xfId="0" applyFont="1" applyFill="1" applyBorder="1" applyAlignment="1">
      <alignment horizontal="center" vertical="center" wrapText="1"/>
    </xf>
    <xf numFmtId="0" fontId="7" fillId="2" borderId="3" xfId="0" applyFont="1" applyFill="1" applyBorder="1" applyAlignment="1">
      <alignment horizontal="center" vertical="center"/>
    </xf>
    <xf numFmtId="0" fontId="7" fillId="2" borderId="4" xfId="0" applyFont="1" applyFill="1" applyBorder="1" applyAlignment="1">
      <alignment horizontal="center" vertical="center"/>
    </xf>
    <xf numFmtId="0" fontId="11" fillId="2" borderId="17" xfId="0" applyFont="1" applyFill="1" applyBorder="1" applyAlignment="1">
      <alignment horizontal="right" vertical="center" wrapText="1"/>
    </xf>
    <xf numFmtId="0" fontId="11" fillId="2" borderId="23" xfId="0" applyFont="1" applyFill="1" applyBorder="1" applyAlignment="1">
      <alignment horizontal="right" vertical="center" wrapText="1"/>
    </xf>
    <xf numFmtId="0" fontId="11" fillId="2" borderId="12" xfId="0" applyFont="1" applyFill="1" applyBorder="1" applyAlignment="1">
      <alignment horizontal="left" vertical="center" wrapText="1"/>
    </xf>
    <xf numFmtId="0" fontId="11" fillId="2" borderId="24" xfId="0" applyFont="1" applyFill="1" applyBorder="1" applyAlignment="1">
      <alignment horizontal="left" vertical="center" wrapText="1"/>
    </xf>
    <xf numFmtId="0" fontId="7" fillId="2" borderId="1" xfId="0" applyFont="1" applyFill="1" applyBorder="1" applyAlignment="1">
      <alignment horizontal="center" vertical="center"/>
    </xf>
  </cellXfs>
  <cellStyles count="2">
    <cellStyle name="Normal" xfId="0" builtinId="0"/>
    <cellStyle name="Percent" xfId="1" builtinId="5"/>
  </cellStyles>
  <dxfs count="31">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006100"/>
      </font>
      <fill>
        <patternFill>
          <bgColor rgb="FFC6EFCE"/>
        </patternFill>
      </fill>
    </dxf>
    <dxf>
      <font>
        <b/>
        <i val="0"/>
      </font>
      <fill>
        <patternFill>
          <bgColor rgb="FFCC3300"/>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006100"/>
      </font>
      <fill>
        <patternFill>
          <bgColor rgb="FFC6EF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125730</xdr:colOff>
      <xdr:row>0</xdr:row>
      <xdr:rowOff>243840</xdr:rowOff>
    </xdr:from>
    <xdr:to>
      <xdr:col>0</xdr:col>
      <xdr:colOff>1323594</xdr:colOff>
      <xdr:row>0</xdr:row>
      <xdr:rowOff>536448</xdr:rowOff>
    </xdr:to>
    <xdr:pic>
      <xdr:nvPicPr>
        <xdr:cNvPr id="4" name="Picture 3">
          <a:extLst>
            <a:ext uri="{FF2B5EF4-FFF2-40B4-BE49-F238E27FC236}">
              <a16:creationId xmlns:a16="http://schemas.microsoft.com/office/drawing/2014/main" id="{7EA66DB2-8131-CB5C-B50B-9C6D625530A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5730" y="243840"/>
          <a:ext cx="1197864" cy="292608"/>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136"/>
  <sheetViews>
    <sheetView showGridLines="0" tabSelected="1" view="pageBreakPreview" zoomScaleNormal="100" zoomScaleSheetLayoutView="100" workbookViewId="0">
      <selection activeCell="D1" sqref="D1:L1"/>
    </sheetView>
  </sheetViews>
  <sheetFormatPr defaultColWidth="0" defaultRowHeight="14.5" zeroHeight="1" x14ac:dyDescent="0.35"/>
  <cols>
    <col min="1" max="1" width="68.6328125" style="3" customWidth="1"/>
    <col min="2" max="2" width="4" style="3" customWidth="1"/>
    <col min="3" max="3" width="59.08984375" style="3" customWidth="1"/>
    <col min="4" max="4" width="11.54296875" style="14" customWidth="1"/>
    <col min="5" max="5" width="18.453125" style="14" customWidth="1"/>
    <col min="6" max="6" width="6.08984375" style="14" hidden="1" customWidth="1"/>
    <col min="7" max="7" width="30.36328125" style="14" hidden="1" customWidth="1"/>
    <col min="8" max="8" width="27" style="14" hidden="1" customWidth="1"/>
    <col min="9" max="9" width="7.54296875" style="14" hidden="1" customWidth="1"/>
    <col min="10" max="10" width="16.08984375" bestFit="1" customWidth="1"/>
    <col min="11" max="11" width="24.453125" customWidth="1"/>
    <col min="12" max="12" width="22.90625" customWidth="1"/>
    <col min="13" max="13" width="2.6328125" customWidth="1"/>
    <col min="14" max="16" width="0" hidden="1" customWidth="1"/>
    <col min="17" max="16384" width="9.08984375" hidden="1"/>
  </cols>
  <sheetData>
    <row r="1" spans="1:12" ht="77.25" customHeight="1" x14ac:dyDescent="0.35">
      <c r="D1" s="103" t="s">
        <v>201</v>
      </c>
      <c r="E1" s="103"/>
      <c r="F1" s="103"/>
      <c r="G1" s="103"/>
      <c r="H1" s="104"/>
      <c r="I1" s="104"/>
      <c r="J1" s="104"/>
      <c r="K1" s="104"/>
      <c r="L1" s="104"/>
    </row>
    <row r="2" spans="1:12" s="75" customFormat="1" ht="23.25" customHeight="1" x14ac:dyDescent="0.35">
      <c r="A2" s="71" t="s">
        <v>4</v>
      </c>
      <c r="B2" s="71"/>
      <c r="C2" s="72" t="s">
        <v>30</v>
      </c>
      <c r="D2" s="73" t="s">
        <v>5</v>
      </c>
      <c r="F2" s="73"/>
      <c r="G2" s="73"/>
      <c r="H2" s="73"/>
      <c r="I2" s="73"/>
      <c r="J2" s="73"/>
      <c r="K2" s="73"/>
      <c r="L2" s="74" t="s">
        <v>29</v>
      </c>
    </row>
    <row r="3" spans="1:12" ht="19.5" customHeight="1" x14ac:dyDescent="0.35">
      <c r="A3" s="110" t="s">
        <v>0</v>
      </c>
      <c r="B3" s="52"/>
      <c r="C3" s="108" t="s">
        <v>53</v>
      </c>
      <c r="D3" s="65" t="s">
        <v>10</v>
      </c>
      <c r="E3" s="63" t="s">
        <v>33</v>
      </c>
      <c r="F3" s="8"/>
      <c r="G3" s="8"/>
      <c r="H3" s="8"/>
      <c r="I3" s="8"/>
      <c r="J3" s="105" t="s">
        <v>32</v>
      </c>
      <c r="K3" s="105" t="s">
        <v>54</v>
      </c>
      <c r="L3" s="105" t="s">
        <v>31</v>
      </c>
    </row>
    <row r="4" spans="1:12" ht="30" customHeight="1" x14ac:dyDescent="0.35">
      <c r="A4" s="111"/>
      <c r="B4" s="47"/>
      <c r="C4" s="109"/>
      <c r="D4" s="106" t="s">
        <v>17</v>
      </c>
      <c r="E4" s="107"/>
      <c r="F4" s="8"/>
      <c r="G4" s="8"/>
      <c r="H4" s="8"/>
      <c r="I4" s="8"/>
      <c r="J4" s="105"/>
      <c r="K4" s="105"/>
      <c r="L4" s="112"/>
    </row>
    <row r="5" spans="1:12" s="12" customFormat="1" x14ac:dyDescent="0.35">
      <c r="A5" s="45" t="s">
        <v>120</v>
      </c>
      <c r="B5" s="53"/>
      <c r="C5" s="49" t="s">
        <v>55</v>
      </c>
      <c r="D5" s="95"/>
      <c r="E5" s="89"/>
      <c r="F5" s="30">
        <f t="shared" ref="F5:F15" si="0">IFERROR(VLOOKUP(D5,$H$5:$I$8,2,FALSE),0)</f>
        <v>0</v>
      </c>
      <c r="G5" s="30"/>
      <c r="H5" s="31" t="s">
        <v>11</v>
      </c>
      <c r="I5" s="31">
        <v>0</v>
      </c>
      <c r="J5" s="32"/>
      <c r="K5" s="33"/>
      <c r="L5" s="33"/>
    </row>
    <row r="6" spans="1:12" s="12" customFormat="1" x14ac:dyDescent="0.35">
      <c r="A6" s="45" t="s">
        <v>121</v>
      </c>
      <c r="B6" s="53"/>
      <c r="C6" s="49" t="s">
        <v>18</v>
      </c>
      <c r="D6" s="88"/>
      <c r="E6" s="89"/>
      <c r="F6" s="30">
        <f t="shared" si="0"/>
        <v>0</v>
      </c>
      <c r="G6" s="30"/>
      <c r="H6" s="31" t="s">
        <v>12</v>
      </c>
      <c r="I6" s="31">
        <v>1</v>
      </c>
      <c r="J6" s="32"/>
      <c r="K6" s="33"/>
      <c r="L6" s="33"/>
    </row>
    <row r="7" spans="1:12" s="12" customFormat="1" x14ac:dyDescent="0.35">
      <c r="A7" s="45" t="s">
        <v>122</v>
      </c>
      <c r="B7" s="53"/>
      <c r="C7" s="49" t="s">
        <v>34</v>
      </c>
      <c r="D7" s="88"/>
      <c r="E7" s="89"/>
      <c r="F7" s="30">
        <f t="shared" si="0"/>
        <v>0</v>
      </c>
      <c r="G7" s="30"/>
      <c r="H7" s="31" t="s">
        <v>13</v>
      </c>
      <c r="I7" s="31">
        <v>3</v>
      </c>
      <c r="J7" s="32"/>
      <c r="K7" s="33"/>
      <c r="L7" s="33"/>
    </row>
    <row r="8" spans="1:12" s="12" customFormat="1" x14ac:dyDescent="0.35">
      <c r="A8" s="45" t="s">
        <v>123</v>
      </c>
      <c r="B8" s="53"/>
      <c r="C8" s="78" t="s">
        <v>56</v>
      </c>
      <c r="D8" s="88"/>
      <c r="E8" s="89"/>
      <c r="F8" s="30">
        <f t="shared" si="0"/>
        <v>0</v>
      </c>
      <c r="G8" s="30"/>
      <c r="H8" s="31" t="s">
        <v>14</v>
      </c>
      <c r="I8" s="31">
        <v>5</v>
      </c>
      <c r="J8" s="32"/>
      <c r="K8" s="33"/>
      <c r="L8" s="33"/>
    </row>
    <row r="9" spans="1:12" s="12" customFormat="1" x14ac:dyDescent="0.35">
      <c r="A9" s="45" t="s">
        <v>124</v>
      </c>
      <c r="B9" s="53"/>
      <c r="C9" s="49" t="s">
        <v>35</v>
      </c>
      <c r="D9" s="88"/>
      <c r="E9" s="89"/>
      <c r="F9" s="30">
        <f t="shared" si="0"/>
        <v>0</v>
      </c>
      <c r="G9" s="30"/>
      <c r="H9" s="34"/>
      <c r="I9" s="34"/>
      <c r="J9" s="32"/>
      <c r="K9" s="33"/>
      <c r="L9" s="33"/>
    </row>
    <row r="10" spans="1:12" s="12" customFormat="1" x14ac:dyDescent="0.35">
      <c r="A10" s="45" t="s">
        <v>125</v>
      </c>
      <c r="B10" s="53"/>
      <c r="C10" s="49" t="s">
        <v>19</v>
      </c>
      <c r="D10" s="88"/>
      <c r="E10" s="89"/>
      <c r="F10" s="30">
        <f t="shared" si="0"/>
        <v>0</v>
      </c>
      <c r="G10" s="30"/>
      <c r="H10" s="34"/>
      <c r="I10" s="34"/>
      <c r="J10" s="32"/>
      <c r="K10" s="33"/>
      <c r="L10" s="33"/>
    </row>
    <row r="11" spans="1:12" s="12" customFormat="1" x14ac:dyDescent="0.35">
      <c r="A11" s="45" t="s">
        <v>126</v>
      </c>
      <c r="B11" s="53"/>
      <c r="C11" s="49" t="s">
        <v>57</v>
      </c>
      <c r="D11" s="88"/>
      <c r="E11" s="89"/>
      <c r="F11" s="30">
        <f t="shared" si="0"/>
        <v>0</v>
      </c>
      <c r="G11" s="30"/>
      <c r="H11" s="34"/>
      <c r="I11" s="34"/>
      <c r="J11" s="32"/>
      <c r="K11" s="33"/>
      <c r="L11" s="33"/>
    </row>
    <row r="12" spans="1:12" s="12" customFormat="1" ht="29" x14ac:dyDescent="0.35">
      <c r="A12" s="45" t="s">
        <v>127</v>
      </c>
      <c r="B12" s="53"/>
      <c r="C12" s="78" t="s">
        <v>58</v>
      </c>
      <c r="D12" s="88"/>
      <c r="E12" s="89"/>
      <c r="F12" s="30">
        <f t="shared" si="0"/>
        <v>0</v>
      </c>
      <c r="G12" s="30"/>
      <c r="H12" s="34"/>
      <c r="I12" s="34"/>
      <c r="J12" s="32"/>
      <c r="K12" s="33"/>
      <c r="L12" s="33"/>
    </row>
    <row r="13" spans="1:12" s="12" customFormat="1" ht="29" x14ac:dyDescent="0.35">
      <c r="A13" s="45" t="s">
        <v>128</v>
      </c>
      <c r="B13" s="53"/>
      <c r="C13" s="49" t="s">
        <v>50</v>
      </c>
      <c r="D13" s="88"/>
      <c r="E13" s="89"/>
      <c r="F13" s="30">
        <f t="shared" si="0"/>
        <v>0</v>
      </c>
      <c r="G13" s="30"/>
      <c r="H13" s="34"/>
      <c r="I13" s="34"/>
      <c r="J13" s="32"/>
      <c r="K13" s="33"/>
      <c r="L13" s="33"/>
    </row>
    <row r="14" spans="1:12" s="12" customFormat="1" x14ac:dyDescent="0.35">
      <c r="A14" s="45" t="s">
        <v>129</v>
      </c>
      <c r="B14" s="53"/>
      <c r="C14" s="49" t="s">
        <v>20</v>
      </c>
      <c r="D14" s="88"/>
      <c r="E14" s="89"/>
      <c r="F14" s="30">
        <f t="shared" si="0"/>
        <v>0</v>
      </c>
      <c r="G14" s="30"/>
      <c r="H14" s="34"/>
      <c r="I14" s="34"/>
      <c r="J14" s="32"/>
      <c r="K14" s="33"/>
      <c r="L14" s="33"/>
    </row>
    <row r="15" spans="1:12" s="12" customFormat="1" ht="29.5" thickBot="1" x14ac:dyDescent="0.4">
      <c r="A15" s="45" t="s">
        <v>130</v>
      </c>
      <c r="B15" s="53"/>
      <c r="C15" s="49" t="s">
        <v>59</v>
      </c>
      <c r="D15" s="88"/>
      <c r="E15" s="89"/>
      <c r="F15" s="30">
        <f t="shared" si="0"/>
        <v>0</v>
      </c>
      <c r="G15" s="30"/>
      <c r="H15" s="34"/>
      <c r="I15" s="34"/>
      <c r="J15" s="32"/>
      <c r="K15" s="33"/>
      <c r="L15" s="33"/>
    </row>
    <row r="16" spans="1:12" s="12" customFormat="1" ht="15" thickBot="1" x14ac:dyDescent="0.4">
      <c r="A16" s="46" t="str">
        <f>CONCATENATE("Total Rating for ",A3)</f>
        <v xml:space="preserve">Total Rating for Package Acceptance </v>
      </c>
      <c r="B16" s="42"/>
      <c r="C16" s="51" t="s">
        <v>60</v>
      </c>
      <c r="D16" s="20" t="str">
        <f>IF(F16=0," ",F16)</f>
        <v xml:space="preserve"> </v>
      </c>
      <c r="E16" s="21" t="str">
        <f>IF(D16=" "," ",G16)</f>
        <v xml:space="preserve"> </v>
      </c>
      <c r="F16" s="19">
        <f>SUM(F5:F15)/(COUNTA(A5:A15)*5)</f>
        <v>0</v>
      </c>
      <c r="G16" s="13" t="str">
        <f>IF(F16&lt;=84.99999%,"unsatisfactory/needs re-training",IF(F16&lt;=90%,"satisfactory","outstanding"))</f>
        <v>unsatisfactory/needs re-training</v>
      </c>
      <c r="H16" s="13"/>
      <c r="I16" s="13"/>
      <c r="J16" s="32"/>
      <c r="K16" s="33"/>
      <c r="L16" s="33"/>
    </row>
    <row r="17" spans="1:12" ht="15.5" x14ac:dyDescent="0.35">
      <c r="A17" s="64" t="s">
        <v>1</v>
      </c>
      <c r="B17" s="52"/>
      <c r="C17" s="77" t="s">
        <v>61</v>
      </c>
      <c r="D17" s="22"/>
      <c r="E17" s="22"/>
      <c r="F17" s="22"/>
      <c r="G17" s="22"/>
      <c r="H17" s="22"/>
      <c r="I17" s="22"/>
      <c r="J17" s="22"/>
      <c r="K17" s="22"/>
      <c r="L17" s="23"/>
    </row>
    <row r="18" spans="1:12" s="12" customFormat="1" ht="58" x14ac:dyDescent="0.35">
      <c r="A18" s="41" t="s">
        <v>195</v>
      </c>
      <c r="B18" s="54"/>
      <c r="C18" s="50" t="s">
        <v>97</v>
      </c>
      <c r="D18" s="95"/>
      <c r="E18" s="89"/>
      <c r="F18" s="30">
        <f t="shared" ref="F18:F24" si="1">IFERROR(VLOOKUP(D18,$H$5:$I$8,2,FALSE),0)</f>
        <v>0</v>
      </c>
      <c r="G18" s="34"/>
      <c r="H18" s="34"/>
      <c r="I18" s="34"/>
      <c r="J18" s="32"/>
      <c r="K18" s="33"/>
      <c r="L18" s="33"/>
    </row>
    <row r="19" spans="1:12" s="12" customFormat="1" ht="43.5" x14ac:dyDescent="0.35">
      <c r="A19" s="76" t="s">
        <v>196</v>
      </c>
      <c r="B19" s="53"/>
      <c r="C19" s="49" t="s">
        <v>98</v>
      </c>
      <c r="D19" s="95"/>
      <c r="E19" s="89"/>
      <c r="F19" s="30">
        <f t="shared" si="1"/>
        <v>0</v>
      </c>
      <c r="G19" s="34"/>
      <c r="H19" s="34"/>
      <c r="I19" s="34"/>
      <c r="J19" s="32"/>
      <c r="K19" s="33"/>
      <c r="L19" s="33"/>
    </row>
    <row r="20" spans="1:12" s="12" customFormat="1" x14ac:dyDescent="0.35">
      <c r="A20" s="45" t="s">
        <v>131</v>
      </c>
      <c r="B20" s="53"/>
      <c r="C20" s="49" t="s">
        <v>37</v>
      </c>
      <c r="D20" s="95"/>
      <c r="E20" s="89"/>
      <c r="F20" s="30">
        <f t="shared" si="1"/>
        <v>0</v>
      </c>
      <c r="G20" s="34"/>
      <c r="H20" s="34"/>
      <c r="I20" s="34"/>
      <c r="J20" s="32"/>
      <c r="K20" s="33"/>
      <c r="L20" s="33"/>
    </row>
    <row r="21" spans="1:12" s="12" customFormat="1" x14ac:dyDescent="0.35">
      <c r="A21" s="45" t="s">
        <v>7</v>
      </c>
      <c r="B21" s="53"/>
      <c r="C21" s="49" t="s">
        <v>36</v>
      </c>
      <c r="D21" s="95"/>
      <c r="E21" s="89"/>
      <c r="F21" s="30">
        <f t="shared" si="1"/>
        <v>0</v>
      </c>
      <c r="G21" s="34"/>
      <c r="H21" s="34"/>
      <c r="I21" s="34"/>
      <c r="J21" s="32"/>
      <c r="K21" s="33"/>
      <c r="L21" s="33"/>
    </row>
    <row r="22" spans="1:12" s="12" customFormat="1" x14ac:dyDescent="0.35">
      <c r="A22" s="45" t="s">
        <v>132</v>
      </c>
      <c r="B22" s="53"/>
      <c r="C22" s="49" t="s">
        <v>62</v>
      </c>
      <c r="D22" s="95"/>
      <c r="E22" s="89"/>
      <c r="F22" s="30">
        <f t="shared" si="1"/>
        <v>0</v>
      </c>
      <c r="G22" s="34"/>
      <c r="H22" s="34"/>
      <c r="I22" s="34"/>
      <c r="J22" s="32"/>
      <c r="K22" s="33"/>
      <c r="L22" s="33"/>
    </row>
    <row r="23" spans="1:12" s="12" customFormat="1" ht="29" x14ac:dyDescent="0.35">
      <c r="A23" s="45" t="s">
        <v>133</v>
      </c>
      <c r="B23" s="53"/>
      <c r="C23" s="49" t="s">
        <v>63</v>
      </c>
      <c r="D23" s="95"/>
      <c r="E23" s="89"/>
      <c r="F23" s="30">
        <f t="shared" si="1"/>
        <v>0</v>
      </c>
      <c r="G23" s="34"/>
      <c r="H23" s="34"/>
      <c r="I23" s="34"/>
      <c r="J23" s="32"/>
      <c r="K23" s="33"/>
      <c r="L23" s="33"/>
    </row>
    <row r="24" spans="1:12" s="12" customFormat="1" ht="29.5" thickBot="1" x14ac:dyDescent="0.4">
      <c r="A24" s="45" t="s">
        <v>134</v>
      </c>
      <c r="B24" s="53"/>
      <c r="C24" s="78" t="s">
        <v>64</v>
      </c>
      <c r="D24" s="95"/>
      <c r="E24" s="89"/>
      <c r="F24" s="30">
        <f t="shared" si="1"/>
        <v>0</v>
      </c>
      <c r="G24" s="34"/>
      <c r="H24" s="34"/>
      <c r="I24" s="34"/>
      <c r="J24" s="32"/>
      <c r="K24" s="33"/>
      <c r="L24" s="33"/>
    </row>
    <row r="25" spans="1:12" s="12" customFormat="1" ht="15" thickBot="1" x14ac:dyDescent="0.4">
      <c r="A25" s="46" t="str">
        <f>CONCATENATE("Total Rating for ",A17)</f>
        <v xml:space="preserve">Total Rating for Air Waybill Completion Policy </v>
      </c>
      <c r="B25" s="42"/>
      <c r="C25" s="51" t="s">
        <v>65</v>
      </c>
      <c r="D25" s="20" t="str">
        <f>IF(F25=0," ",F25)</f>
        <v xml:space="preserve"> </v>
      </c>
      <c r="E25" s="21" t="str">
        <f>IF(D25=" "," ",G25)</f>
        <v xml:space="preserve"> </v>
      </c>
      <c r="F25" s="18">
        <f>SUM(F18:F24)/(COUNTA(A18:A24)*5)</f>
        <v>0</v>
      </c>
      <c r="G25" s="13" t="str">
        <f>IF(F25&lt;=84.99999%,"unsatisfactory/needs re-training",IF(F25&lt;=90%,"satisfactory","outstanding"))</f>
        <v>unsatisfactory/needs re-training</v>
      </c>
      <c r="H25" s="13"/>
      <c r="I25" s="13"/>
      <c r="J25" s="32"/>
      <c r="K25" s="33"/>
      <c r="L25" s="33"/>
    </row>
    <row r="26" spans="1:12" ht="15.5" x14ac:dyDescent="0.35">
      <c r="A26" s="9" t="s">
        <v>186</v>
      </c>
      <c r="B26" s="52"/>
      <c r="C26" s="67" t="s">
        <v>66</v>
      </c>
      <c r="D26" s="9"/>
      <c r="E26" s="48"/>
      <c r="F26" s="9"/>
      <c r="G26" s="48"/>
      <c r="H26" s="9"/>
      <c r="I26" s="48"/>
      <c r="J26" s="9"/>
      <c r="K26" s="48"/>
      <c r="L26" s="9"/>
    </row>
    <row r="27" spans="1:12" s="12" customFormat="1" ht="43.5" x14ac:dyDescent="0.35">
      <c r="A27" s="45" t="s">
        <v>135</v>
      </c>
      <c r="B27" s="53"/>
      <c r="C27" s="68" t="s">
        <v>67</v>
      </c>
      <c r="D27" s="95"/>
      <c r="E27" s="89"/>
      <c r="F27" s="16">
        <f t="shared" ref="F27:F46" si="2">IFERROR(VLOOKUP(D27,$H$5:$I$8,2,FALSE),0)</f>
        <v>0</v>
      </c>
      <c r="G27" s="13"/>
      <c r="H27" s="13"/>
      <c r="I27" s="13"/>
      <c r="J27" s="32"/>
      <c r="K27" s="33"/>
      <c r="L27" s="33"/>
    </row>
    <row r="28" spans="1:12" s="12" customFormat="1" ht="29" x14ac:dyDescent="0.35">
      <c r="A28" s="45" t="s">
        <v>136</v>
      </c>
      <c r="B28" s="53"/>
      <c r="C28" s="49" t="s">
        <v>68</v>
      </c>
      <c r="D28" s="95"/>
      <c r="E28" s="89"/>
      <c r="F28" s="16">
        <f t="shared" si="2"/>
        <v>0</v>
      </c>
      <c r="G28" s="13"/>
      <c r="H28" s="13"/>
      <c r="I28" s="13"/>
      <c r="J28" s="32"/>
      <c r="K28" s="33"/>
      <c r="L28" s="33"/>
    </row>
    <row r="29" spans="1:12" s="12" customFormat="1" x14ac:dyDescent="0.35">
      <c r="A29" s="45" t="s">
        <v>137</v>
      </c>
      <c r="B29" s="53"/>
      <c r="C29" s="70" t="s">
        <v>69</v>
      </c>
      <c r="D29" s="95"/>
      <c r="E29" s="89"/>
      <c r="F29" s="16">
        <f t="shared" si="2"/>
        <v>0</v>
      </c>
      <c r="G29" s="13"/>
      <c r="H29" s="13"/>
      <c r="I29" s="13"/>
      <c r="J29" s="32"/>
      <c r="K29" s="33"/>
      <c r="L29" s="33"/>
    </row>
    <row r="30" spans="1:12" s="12" customFormat="1" ht="29" x14ac:dyDescent="0.35">
      <c r="A30" s="45" t="s">
        <v>197</v>
      </c>
      <c r="B30" s="53"/>
      <c r="C30" s="70" t="s">
        <v>70</v>
      </c>
      <c r="D30" s="95"/>
      <c r="E30" s="89"/>
      <c r="F30" s="16">
        <f t="shared" si="2"/>
        <v>0</v>
      </c>
      <c r="G30" s="13"/>
      <c r="H30" s="13"/>
      <c r="I30" s="13"/>
      <c r="J30" s="32"/>
      <c r="K30" s="33"/>
      <c r="L30" s="33"/>
    </row>
    <row r="31" spans="1:12" s="12" customFormat="1" ht="43.5" x14ac:dyDescent="0.35">
      <c r="A31" s="45" t="s">
        <v>138</v>
      </c>
      <c r="B31" s="53"/>
      <c r="C31" s="70" t="s">
        <v>71</v>
      </c>
      <c r="D31" s="95"/>
      <c r="E31" s="89"/>
      <c r="F31" s="16">
        <f t="shared" si="2"/>
        <v>0</v>
      </c>
      <c r="G31" s="13"/>
      <c r="H31" s="13"/>
      <c r="I31" s="13"/>
      <c r="J31" s="32"/>
      <c r="K31" s="33"/>
      <c r="L31" s="33"/>
    </row>
    <row r="32" spans="1:12" s="12" customFormat="1" ht="43.5" x14ac:dyDescent="0.35">
      <c r="A32" s="45" t="s">
        <v>193</v>
      </c>
      <c r="B32" s="53"/>
      <c r="C32" s="70" t="s">
        <v>99</v>
      </c>
      <c r="D32" s="95"/>
      <c r="E32" s="89"/>
      <c r="F32" s="16">
        <f t="shared" si="2"/>
        <v>0</v>
      </c>
      <c r="G32" s="13"/>
      <c r="H32" s="13"/>
      <c r="I32" s="13"/>
      <c r="J32" s="32"/>
      <c r="K32" s="33"/>
      <c r="L32" s="33"/>
    </row>
    <row r="33" spans="1:12" s="12" customFormat="1" ht="43.5" x14ac:dyDescent="0.35">
      <c r="A33" s="45" t="s">
        <v>139</v>
      </c>
      <c r="B33" s="53"/>
      <c r="C33" s="70" t="s">
        <v>72</v>
      </c>
      <c r="D33" s="95"/>
      <c r="E33" s="89"/>
      <c r="F33" s="16">
        <f t="shared" si="2"/>
        <v>0</v>
      </c>
      <c r="G33" s="13"/>
      <c r="H33" s="13"/>
      <c r="I33" s="13"/>
      <c r="J33" s="32"/>
      <c r="K33" s="33"/>
      <c r="L33" s="33"/>
    </row>
    <row r="34" spans="1:12" s="12" customFormat="1" ht="29" x14ac:dyDescent="0.35">
      <c r="A34" s="45" t="s">
        <v>140</v>
      </c>
      <c r="B34" s="53"/>
      <c r="C34" s="49" t="s">
        <v>73</v>
      </c>
      <c r="D34" s="95"/>
      <c r="E34" s="89"/>
      <c r="F34" s="16">
        <f t="shared" si="2"/>
        <v>0</v>
      </c>
      <c r="G34" s="13"/>
      <c r="H34" s="13"/>
      <c r="I34" s="13"/>
      <c r="J34" s="32"/>
      <c r="K34" s="33"/>
      <c r="L34" s="33"/>
    </row>
    <row r="35" spans="1:12" s="12" customFormat="1" ht="29" x14ac:dyDescent="0.35">
      <c r="A35" s="45" t="s">
        <v>141</v>
      </c>
      <c r="B35" s="53"/>
      <c r="C35" s="49" t="s">
        <v>74</v>
      </c>
      <c r="D35" s="95"/>
      <c r="E35" s="89"/>
      <c r="F35" s="16">
        <f t="shared" si="2"/>
        <v>0</v>
      </c>
      <c r="G35" s="13"/>
      <c r="H35" s="13"/>
      <c r="I35" s="13"/>
      <c r="J35" s="32"/>
      <c r="K35" s="33"/>
      <c r="L35" s="33"/>
    </row>
    <row r="36" spans="1:12" s="12" customFormat="1" x14ac:dyDescent="0.35">
      <c r="A36" s="45" t="s">
        <v>142</v>
      </c>
      <c r="B36" s="53"/>
      <c r="C36" s="49" t="s">
        <v>75</v>
      </c>
      <c r="D36" s="95"/>
      <c r="E36" s="89"/>
      <c r="F36" s="16">
        <f t="shared" si="2"/>
        <v>0</v>
      </c>
      <c r="G36" s="13"/>
      <c r="H36" s="13"/>
      <c r="I36" s="13"/>
      <c r="J36" s="32"/>
      <c r="K36" s="33"/>
      <c r="L36" s="33"/>
    </row>
    <row r="37" spans="1:12" s="12" customFormat="1" ht="29" x14ac:dyDescent="0.35">
      <c r="A37" s="45" t="s">
        <v>194</v>
      </c>
      <c r="B37" s="53"/>
      <c r="C37" s="70" t="s">
        <v>100</v>
      </c>
      <c r="D37" s="95"/>
      <c r="E37" s="89"/>
      <c r="F37" s="16">
        <f t="shared" si="2"/>
        <v>0</v>
      </c>
      <c r="G37" s="13"/>
      <c r="H37" s="13"/>
      <c r="I37" s="13"/>
      <c r="J37" s="32"/>
      <c r="K37" s="33"/>
      <c r="L37" s="33"/>
    </row>
    <row r="38" spans="1:12" s="12" customFormat="1" ht="29" x14ac:dyDescent="0.35">
      <c r="A38" s="45" t="s">
        <v>143</v>
      </c>
      <c r="B38" s="53"/>
      <c r="C38" s="49" t="s">
        <v>76</v>
      </c>
      <c r="D38" s="95"/>
      <c r="E38" s="89"/>
      <c r="F38" s="16">
        <f t="shared" si="2"/>
        <v>0</v>
      </c>
      <c r="G38" s="13"/>
      <c r="H38" s="13"/>
      <c r="I38" s="13"/>
      <c r="J38" s="32"/>
      <c r="K38" s="33"/>
      <c r="L38" s="33"/>
    </row>
    <row r="39" spans="1:12" s="12" customFormat="1" ht="29" x14ac:dyDescent="0.35">
      <c r="A39" s="45" t="s">
        <v>144</v>
      </c>
      <c r="B39" s="53"/>
      <c r="C39" s="49" t="s">
        <v>77</v>
      </c>
      <c r="D39" s="95"/>
      <c r="E39" s="89"/>
      <c r="F39" s="16">
        <f t="shared" si="2"/>
        <v>0</v>
      </c>
      <c r="G39" s="13"/>
      <c r="H39" s="13"/>
      <c r="I39" s="13"/>
      <c r="J39" s="32"/>
      <c r="K39" s="33"/>
      <c r="L39" s="33"/>
    </row>
    <row r="40" spans="1:12" s="12" customFormat="1" x14ac:dyDescent="0.35">
      <c r="A40" s="45" t="s">
        <v>145</v>
      </c>
      <c r="B40" s="53"/>
      <c r="C40" s="49" t="s">
        <v>51</v>
      </c>
      <c r="D40" s="95"/>
      <c r="E40" s="89"/>
      <c r="F40" s="16">
        <f t="shared" si="2"/>
        <v>0</v>
      </c>
      <c r="G40" s="13"/>
      <c r="H40" s="13"/>
      <c r="I40" s="13"/>
      <c r="J40" s="32"/>
      <c r="K40" s="33"/>
      <c r="L40" s="33"/>
    </row>
    <row r="41" spans="1:12" s="12" customFormat="1" x14ac:dyDescent="0.35">
      <c r="A41" s="45" t="s">
        <v>146</v>
      </c>
      <c r="B41" s="53"/>
      <c r="C41" s="49" t="s">
        <v>21</v>
      </c>
      <c r="D41" s="95"/>
      <c r="E41" s="89"/>
      <c r="F41" s="16">
        <f t="shared" si="2"/>
        <v>0</v>
      </c>
      <c r="G41" s="13"/>
      <c r="H41" s="13"/>
      <c r="I41" s="13"/>
      <c r="J41" s="32"/>
      <c r="K41" s="33"/>
      <c r="L41" s="33"/>
    </row>
    <row r="42" spans="1:12" s="12" customFormat="1" ht="29" x14ac:dyDescent="0.35">
      <c r="A42" s="45" t="s">
        <v>147</v>
      </c>
      <c r="B42" s="53"/>
      <c r="C42" s="70" t="s">
        <v>78</v>
      </c>
      <c r="D42" s="95"/>
      <c r="E42" s="89"/>
      <c r="F42" s="16">
        <f t="shared" si="2"/>
        <v>0</v>
      </c>
      <c r="G42" s="13"/>
      <c r="H42" s="13"/>
      <c r="I42" s="13"/>
      <c r="J42" s="32"/>
      <c r="K42" s="33"/>
      <c r="L42" s="33"/>
    </row>
    <row r="43" spans="1:12" s="12" customFormat="1" x14ac:dyDescent="0.35">
      <c r="A43" s="45" t="s">
        <v>148</v>
      </c>
      <c r="B43" s="53"/>
      <c r="C43" s="70" t="s">
        <v>79</v>
      </c>
      <c r="D43" s="95"/>
      <c r="E43" s="89"/>
      <c r="F43" s="16">
        <f t="shared" si="2"/>
        <v>0</v>
      </c>
      <c r="G43" s="13"/>
      <c r="H43" s="13"/>
      <c r="I43" s="13"/>
      <c r="J43" s="32"/>
      <c r="K43" s="33"/>
      <c r="L43" s="33"/>
    </row>
    <row r="44" spans="1:12" s="12" customFormat="1" ht="29" x14ac:dyDescent="0.35">
      <c r="A44" s="81" t="s">
        <v>149</v>
      </c>
      <c r="B44" s="53"/>
      <c r="C44" s="49" t="s">
        <v>80</v>
      </c>
      <c r="D44" s="95"/>
      <c r="E44" s="89"/>
      <c r="F44" s="16">
        <f t="shared" si="2"/>
        <v>0</v>
      </c>
      <c r="G44" s="13"/>
      <c r="H44" s="13"/>
      <c r="I44" s="13"/>
      <c r="J44" s="32"/>
      <c r="K44" s="33"/>
      <c r="L44" s="33"/>
    </row>
    <row r="45" spans="1:12" s="12" customFormat="1" ht="43.5" x14ac:dyDescent="0.35">
      <c r="A45" s="45" t="s">
        <v>150</v>
      </c>
      <c r="B45" s="53"/>
      <c r="C45" s="49" t="s">
        <v>81</v>
      </c>
      <c r="D45" s="95"/>
      <c r="E45" s="89"/>
      <c r="F45" s="16">
        <f t="shared" si="2"/>
        <v>0</v>
      </c>
      <c r="G45" s="13"/>
      <c r="H45" s="13"/>
      <c r="I45" s="13"/>
      <c r="J45" s="32"/>
      <c r="K45" s="33"/>
      <c r="L45" s="33"/>
    </row>
    <row r="46" spans="1:12" s="12" customFormat="1" ht="15" thickBot="1" x14ac:dyDescent="0.4">
      <c r="A46" s="81" t="s">
        <v>151</v>
      </c>
      <c r="B46" s="53"/>
      <c r="C46" s="70" t="s">
        <v>82</v>
      </c>
      <c r="D46" s="95"/>
      <c r="E46" s="89"/>
      <c r="F46" s="16">
        <f t="shared" si="2"/>
        <v>0</v>
      </c>
      <c r="G46" s="13"/>
      <c r="H46" s="13"/>
      <c r="I46" s="13"/>
      <c r="J46" s="32"/>
      <c r="K46" s="33"/>
      <c r="L46" s="33"/>
    </row>
    <row r="47" spans="1:12" s="12" customFormat="1" ht="29.5" thickBot="1" x14ac:dyDescent="0.4">
      <c r="A47" s="46" t="str">
        <f>CONCATENATE("Total Rating for ",A26)</f>
        <v>Total Rating for CORE, Scans, SMSA Service Center (SSC) Processes &amp; Control Panel (S2D)</v>
      </c>
      <c r="B47" s="42"/>
      <c r="C47" s="51" t="s">
        <v>83</v>
      </c>
      <c r="D47" s="20" t="str">
        <f>IF(F47=0," ",F47)</f>
        <v xml:space="preserve"> </v>
      </c>
      <c r="E47" s="21" t="str">
        <f>IF(D47=" "," ",G47)</f>
        <v xml:space="preserve"> </v>
      </c>
      <c r="F47" s="18">
        <f>SUM(F27:F46)/(COUNTA(A27:A46)*5)</f>
        <v>0</v>
      </c>
      <c r="G47" s="13" t="str">
        <f>IF(F47&lt;=84.99999%,"unsatisfactory/needs re-training",IF(F47&lt;=90%,"satisfactory","outstanding"))</f>
        <v>unsatisfactory/needs re-training</v>
      </c>
      <c r="H47" s="13"/>
      <c r="I47" s="13"/>
      <c r="J47" s="32"/>
      <c r="K47" s="33"/>
      <c r="L47" s="33"/>
    </row>
    <row r="48" spans="1:12" ht="15.5" x14ac:dyDescent="0.35">
      <c r="A48" s="9" t="s">
        <v>16</v>
      </c>
      <c r="B48" s="10"/>
      <c r="C48" s="48" t="s">
        <v>87</v>
      </c>
      <c r="D48" s="9"/>
      <c r="E48" s="48"/>
      <c r="F48" s="9"/>
      <c r="G48" s="48"/>
      <c r="H48" s="9"/>
      <c r="I48" s="48"/>
      <c r="J48" s="9"/>
      <c r="K48" s="48"/>
      <c r="L48" s="9"/>
    </row>
    <row r="49" spans="1:12" s="12" customFormat="1" x14ac:dyDescent="0.35">
      <c r="A49" s="45" t="s">
        <v>152</v>
      </c>
      <c r="B49" s="53"/>
      <c r="C49" s="49" t="s">
        <v>84</v>
      </c>
      <c r="D49" s="95"/>
      <c r="E49" s="89"/>
      <c r="F49" s="16">
        <f t="shared" ref="F49:F55" si="3">IFERROR(VLOOKUP(D49,$H$5:$I$8,2,FALSE),0)</f>
        <v>0</v>
      </c>
      <c r="G49" s="13"/>
      <c r="H49" s="13"/>
      <c r="I49" s="13"/>
      <c r="J49" s="33"/>
      <c r="K49" s="33"/>
      <c r="L49" s="33"/>
    </row>
    <row r="50" spans="1:12" s="12" customFormat="1" x14ac:dyDescent="0.35">
      <c r="A50" s="45" t="s">
        <v>153</v>
      </c>
      <c r="B50" s="53"/>
      <c r="C50" s="49" t="s">
        <v>38</v>
      </c>
      <c r="D50" s="95"/>
      <c r="E50" s="89"/>
      <c r="F50" s="16">
        <f t="shared" si="3"/>
        <v>0</v>
      </c>
      <c r="G50" s="13"/>
      <c r="H50" s="13"/>
      <c r="I50" s="13"/>
      <c r="J50" s="33"/>
      <c r="K50" s="33"/>
      <c r="L50" s="33"/>
    </row>
    <row r="51" spans="1:12" s="12" customFormat="1" x14ac:dyDescent="0.35">
      <c r="A51" s="45" t="s">
        <v>154</v>
      </c>
      <c r="B51" s="53"/>
      <c r="C51" s="49" t="s">
        <v>85</v>
      </c>
      <c r="D51" s="95"/>
      <c r="E51" s="89"/>
      <c r="F51" s="16">
        <f t="shared" si="3"/>
        <v>0</v>
      </c>
      <c r="G51" s="13"/>
      <c r="H51" s="13"/>
      <c r="I51" s="13"/>
      <c r="J51" s="33"/>
      <c r="K51" s="33"/>
      <c r="L51" s="33"/>
    </row>
    <row r="52" spans="1:12" s="12" customFormat="1" x14ac:dyDescent="0.35">
      <c r="A52" s="45" t="s">
        <v>155</v>
      </c>
      <c r="B52" s="53"/>
      <c r="C52" s="49" t="s">
        <v>86</v>
      </c>
      <c r="D52" s="95"/>
      <c r="E52" s="89"/>
      <c r="F52" s="16">
        <f t="shared" si="3"/>
        <v>0</v>
      </c>
      <c r="G52" s="13"/>
      <c r="H52" s="13"/>
      <c r="I52" s="13"/>
      <c r="J52" s="33"/>
      <c r="K52" s="33"/>
      <c r="L52" s="33"/>
    </row>
    <row r="53" spans="1:12" s="12" customFormat="1" x14ac:dyDescent="0.35">
      <c r="A53" s="45" t="s">
        <v>156</v>
      </c>
      <c r="B53" s="53"/>
      <c r="C53" s="49" t="s">
        <v>39</v>
      </c>
      <c r="D53" s="95"/>
      <c r="E53" s="89"/>
      <c r="F53" s="16">
        <f t="shared" si="3"/>
        <v>0</v>
      </c>
      <c r="G53" s="13"/>
      <c r="H53" s="13"/>
      <c r="I53" s="13"/>
      <c r="J53" s="33"/>
      <c r="K53" s="33"/>
      <c r="L53" s="33"/>
    </row>
    <row r="54" spans="1:12" s="12" customFormat="1" ht="14.25" customHeight="1" x14ac:dyDescent="0.35">
      <c r="A54" s="45" t="s">
        <v>157</v>
      </c>
      <c r="B54" s="53"/>
      <c r="C54" s="49" t="s">
        <v>40</v>
      </c>
      <c r="D54" s="95"/>
      <c r="E54" s="89"/>
      <c r="F54" s="16">
        <f t="shared" si="3"/>
        <v>0</v>
      </c>
      <c r="G54" s="13"/>
      <c r="H54" s="13"/>
      <c r="I54" s="13"/>
      <c r="J54" s="32"/>
      <c r="K54" s="33"/>
      <c r="L54" s="33"/>
    </row>
    <row r="55" spans="1:12" s="12" customFormat="1" ht="14.25" customHeight="1" thickBot="1" x14ac:dyDescent="0.4">
      <c r="A55" s="45" t="s">
        <v>158</v>
      </c>
      <c r="B55" s="53"/>
      <c r="C55" s="49" t="s">
        <v>22</v>
      </c>
      <c r="D55" s="95"/>
      <c r="E55" s="89"/>
      <c r="F55" s="16">
        <f t="shared" si="3"/>
        <v>0</v>
      </c>
      <c r="G55" s="13"/>
      <c r="H55" s="13"/>
      <c r="I55" s="13"/>
      <c r="J55" s="32"/>
      <c r="K55" s="33"/>
      <c r="L55" s="33"/>
    </row>
    <row r="56" spans="1:12" s="12" customFormat="1" ht="14.25" customHeight="1" thickBot="1" x14ac:dyDescent="0.4">
      <c r="A56" s="40" t="str">
        <f>CONCATENATE("Total Rating for ",A48)</f>
        <v>Total Rating for Networking Data &amp; Systems</v>
      </c>
      <c r="B56" s="42"/>
      <c r="C56" s="51" t="s">
        <v>88</v>
      </c>
      <c r="D56" s="20" t="str">
        <f>IF(F56=0," ",F56)</f>
        <v xml:space="preserve"> </v>
      </c>
      <c r="E56" s="21" t="str">
        <f>IF(D56=" "," ",G56)</f>
        <v xml:space="preserve"> </v>
      </c>
      <c r="F56" s="13">
        <f>SUM(F49:F55)/(COUNTA(A49:A55)*5)</f>
        <v>0</v>
      </c>
      <c r="G56" s="13" t="str">
        <f>IF(F56&lt;=84.99999%,"unsatisfactory/needs re-training",IF(F56&lt;=90%,"satisfactory","outstanding"))</f>
        <v>unsatisfactory/needs re-training</v>
      </c>
      <c r="H56" s="13"/>
      <c r="I56" s="13"/>
      <c r="J56" s="32"/>
      <c r="K56" s="33"/>
      <c r="L56" s="33"/>
    </row>
    <row r="57" spans="1:12" ht="15.5" x14ac:dyDescent="0.35">
      <c r="A57" s="9" t="s">
        <v>8</v>
      </c>
      <c r="B57" s="10"/>
      <c r="C57" s="48" t="s">
        <v>23</v>
      </c>
      <c r="D57" s="9"/>
      <c r="E57" s="48"/>
      <c r="F57" s="9"/>
      <c r="G57" s="48"/>
      <c r="H57" s="9"/>
      <c r="I57" s="48"/>
      <c r="J57" s="9"/>
      <c r="K57" s="48"/>
      <c r="L57" s="9"/>
    </row>
    <row r="58" spans="1:12" s="12" customFormat="1" ht="29" x14ac:dyDescent="0.35">
      <c r="A58" s="45" t="s">
        <v>159</v>
      </c>
      <c r="B58" s="53"/>
      <c r="C58" s="49" t="s">
        <v>41</v>
      </c>
      <c r="D58" s="95"/>
      <c r="E58" s="89"/>
      <c r="F58" s="16">
        <f>IFERROR(VLOOKUP(D58,$H$5:$I$8,2,FALSE),0)</f>
        <v>0</v>
      </c>
      <c r="G58" s="13"/>
      <c r="H58" s="13"/>
      <c r="I58" s="13"/>
      <c r="J58" s="33"/>
      <c r="K58" s="33"/>
      <c r="L58" s="33"/>
    </row>
    <row r="59" spans="1:12" s="12" customFormat="1" ht="30.75" customHeight="1" x14ac:dyDescent="0.35">
      <c r="A59" s="45" t="s">
        <v>160</v>
      </c>
      <c r="B59" s="53"/>
      <c r="C59" s="49" t="s">
        <v>42</v>
      </c>
      <c r="D59" s="95"/>
      <c r="E59" s="89"/>
      <c r="F59" s="16">
        <f>IFERROR(VLOOKUP(D59,$H$5:$I$8,2,FALSE),0)</f>
        <v>0</v>
      </c>
      <c r="G59" s="13"/>
      <c r="H59" s="13"/>
      <c r="I59" s="13"/>
      <c r="J59" s="33"/>
      <c r="K59" s="33"/>
      <c r="L59" s="33"/>
    </row>
    <row r="60" spans="1:12" s="12" customFormat="1" ht="14.25" customHeight="1" x14ac:dyDescent="0.35">
      <c r="A60" s="45" t="s">
        <v>161</v>
      </c>
      <c r="B60" s="53"/>
      <c r="C60" s="49" t="s">
        <v>43</v>
      </c>
      <c r="D60" s="95"/>
      <c r="E60" s="89"/>
      <c r="F60" s="16">
        <f>IFERROR(VLOOKUP(D60,$H$5:$I$8,2,FALSE),0)</f>
        <v>0</v>
      </c>
      <c r="G60" s="13"/>
      <c r="H60" s="13"/>
      <c r="I60" s="13"/>
      <c r="J60" s="32"/>
      <c r="K60" s="33"/>
      <c r="L60" s="33"/>
    </row>
    <row r="61" spans="1:12" s="12" customFormat="1" ht="34.5" customHeight="1" x14ac:dyDescent="0.35">
      <c r="A61" s="45" t="s">
        <v>162</v>
      </c>
      <c r="B61" s="53"/>
      <c r="C61" s="49" t="s">
        <v>89</v>
      </c>
      <c r="D61" s="95"/>
      <c r="E61" s="89"/>
      <c r="F61" s="16">
        <f>IFERROR(VLOOKUP(D61,$H$5:$I$8,2,FALSE),0)</f>
        <v>0</v>
      </c>
      <c r="G61" s="13"/>
      <c r="H61" s="13"/>
      <c r="I61" s="13"/>
      <c r="J61" s="32"/>
      <c r="K61" s="33"/>
      <c r="L61" s="33"/>
    </row>
    <row r="62" spans="1:12" s="12" customFormat="1" ht="29.5" thickBot="1" x14ac:dyDescent="0.4">
      <c r="A62" s="45" t="s">
        <v>163</v>
      </c>
      <c r="B62" s="53"/>
      <c r="C62" s="49" t="s">
        <v>90</v>
      </c>
      <c r="D62" s="95"/>
      <c r="E62" s="89"/>
      <c r="F62" s="16">
        <f>IFERROR(VLOOKUP(D62,$H$5:$I$8,2,FALSE),0)</f>
        <v>0</v>
      </c>
      <c r="G62" s="13"/>
      <c r="H62" s="13"/>
      <c r="I62" s="13"/>
      <c r="J62" s="32"/>
      <c r="K62" s="33"/>
      <c r="L62" s="33"/>
    </row>
    <row r="63" spans="1:12" s="12" customFormat="1" ht="14.25" customHeight="1" thickBot="1" x14ac:dyDescent="0.4">
      <c r="A63" s="40" t="str">
        <f>CONCATENATE("Total Rating for ",A57)</f>
        <v>Total Rating for Excellent Customer Service Skills</v>
      </c>
      <c r="B63" s="42"/>
      <c r="C63" s="51" t="s">
        <v>91</v>
      </c>
      <c r="D63" s="20" t="str">
        <f>IF(F63=0," ",F63)</f>
        <v xml:space="preserve"> </v>
      </c>
      <c r="E63" s="21" t="str">
        <f>IF(D63=" "," ",G63)</f>
        <v xml:space="preserve"> </v>
      </c>
      <c r="F63" s="13">
        <f>SUM(F58:F62)/(COUNTA(A58:A62)*5)</f>
        <v>0</v>
      </c>
      <c r="G63" s="13" t="str">
        <f>IF(F63&lt;=84.99999%,"unsatisfactory/needs re-training",IF(F63&lt;=90%,"satisfactory","outstanding"))</f>
        <v>unsatisfactory/needs re-training</v>
      </c>
      <c r="H63" s="13"/>
      <c r="I63" s="13"/>
      <c r="J63" s="32"/>
      <c r="K63" s="33"/>
      <c r="L63" s="33"/>
    </row>
    <row r="64" spans="1:12" ht="15.5" x14ac:dyDescent="0.35">
      <c r="A64" s="9" t="s">
        <v>9</v>
      </c>
      <c r="B64" s="10"/>
      <c r="C64" s="48" t="s">
        <v>24</v>
      </c>
      <c r="D64" s="9"/>
      <c r="E64" s="48"/>
      <c r="F64" s="9"/>
      <c r="G64" s="48"/>
      <c r="H64" s="9"/>
      <c r="I64" s="48"/>
      <c r="J64" s="9"/>
      <c r="K64" s="48"/>
      <c r="L64" s="9"/>
    </row>
    <row r="65" spans="1:12" s="12" customFormat="1" x14ac:dyDescent="0.35">
      <c r="A65" s="45" t="s">
        <v>164</v>
      </c>
      <c r="B65" s="53"/>
      <c r="C65" s="49" t="s">
        <v>52</v>
      </c>
      <c r="D65" s="95"/>
      <c r="E65" s="89"/>
      <c r="F65" s="16">
        <f>IFERROR(VLOOKUP(D65,$H$5:$I$8,2,FALSE),0)</f>
        <v>0</v>
      </c>
      <c r="G65" s="13"/>
      <c r="H65" s="13"/>
      <c r="I65" s="13"/>
      <c r="J65" s="33"/>
      <c r="K65" s="33"/>
      <c r="L65" s="33"/>
    </row>
    <row r="66" spans="1:12" s="12" customFormat="1" ht="17.25" customHeight="1" x14ac:dyDescent="0.35">
      <c r="A66" s="45" t="s">
        <v>165</v>
      </c>
      <c r="B66" s="53"/>
      <c r="C66" s="49" t="s">
        <v>92</v>
      </c>
      <c r="D66" s="95"/>
      <c r="E66" s="89"/>
      <c r="F66" s="16">
        <f>IFERROR(VLOOKUP(D66,$H$5:$I$8,2,FALSE),0)</f>
        <v>0</v>
      </c>
      <c r="G66" s="13"/>
      <c r="H66" s="13"/>
      <c r="I66" s="13"/>
      <c r="J66" s="33"/>
      <c r="K66" s="33"/>
      <c r="L66" s="33"/>
    </row>
    <row r="67" spans="1:12" s="12" customFormat="1" ht="15" thickBot="1" x14ac:dyDescent="0.4">
      <c r="A67" s="45" t="s">
        <v>166</v>
      </c>
      <c r="B67" s="53"/>
      <c r="C67" s="49" t="s">
        <v>93</v>
      </c>
      <c r="D67" s="95"/>
      <c r="E67" s="89"/>
      <c r="F67" s="16">
        <f>IFERROR(VLOOKUP(D67,$H$5:$I$8,2,FALSE),0)</f>
        <v>0</v>
      </c>
      <c r="G67" s="13"/>
      <c r="H67" s="13"/>
      <c r="I67" s="13"/>
      <c r="J67" s="32"/>
      <c r="K67" s="33"/>
      <c r="L67" s="33"/>
    </row>
    <row r="68" spans="1:12" s="12" customFormat="1" ht="14.25" customHeight="1" thickBot="1" x14ac:dyDescent="0.4">
      <c r="A68" s="40" t="str">
        <f>CONCATENATE("Total Rating for ",A64)</f>
        <v>Total Rating for Company Identity and Loyalty</v>
      </c>
      <c r="B68" s="42"/>
      <c r="C68" s="51" t="s">
        <v>94</v>
      </c>
      <c r="D68" s="20" t="str">
        <f>IF(F68=0," ",F68)</f>
        <v xml:space="preserve"> </v>
      </c>
      <c r="E68" s="21" t="str">
        <f>IF(D68=" "," ",G68)</f>
        <v xml:space="preserve"> </v>
      </c>
      <c r="F68" s="13">
        <f>SUM(F65:F67)/(COUNTA(A65:A67)*5)</f>
        <v>0</v>
      </c>
      <c r="G68" s="13" t="str">
        <f>IF(F68&lt;=84.99999%,"unsatisfactory/needs re-training",IF(F68&lt;=90%,"satisfactory","outstanding"))</f>
        <v>unsatisfactory/needs re-training</v>
      </c>
      <c r="H68" s="13"/>
      <c r="I68" s="13"/>
      <c r="J68" s="32"/>
      <c r="K68" s="33"/>
      <c r="L68" s="33"/>
    </row>
    <row r="69" spans="1:12" ht="15.5" x14ac:dyDescent="0.35">
      <c r="A69" s="9" t="s">
        <v>2</v>
      </c>
      <c r="B69" s="10"/>
      <c r="C69" s="48" t="s">
        <v>25</v>
      </c>
      <c r="D69" s="9"/>
      <c r="E69" s="48"/>
      <c r="F69" s="9"/>
      <c r="G69" s="48"/>
      <c r="H69" s="9"/>
      <c r="I69" s="48"/>
      <c r="J69" s="9"/>
      <c r="K69" s="48"/>
      <c r="L69" s="9"/>
    </row>
    <row r="70" spans="1:12" s="12" customFormat="1" x14ac:dyDescent="0.35">
      <c r="A70" s="45" t="s">
        <v>167</v>
      </c>
      <c r="B70" s="53"/>
      <c r="C70" s="49" t="s">
        <v>95</v>
      </c>
      <c r="D70" s="95"/>
      <c r="E70" s="89"/>
      <c r="F70" s="30">
        <f t="shared" ref="F70:F84" si="4">IFERROR(VLOOKUP(D70,$H$5:$I$8,2,FALSE),0)</f>
        <v>0</v>
      </c>
      <c r="G70" s="34"/>
      <c r="H70" s="34"/>
      <c r="I70" s="34"/>
      <c r="J70" s="33"/>
      <c r="K70" s="33"/>
      <c r="L70" s="33"/>
    </row>
    <row r="71" spans="1:12" s="12" customFormat="1" ht="14.25" customHeight="1" x14ac:dyDescent="0.35">
      <c r="A71" s="45" t="s">
        <v>168</v>
      </c>
      <c r="B71" s="53"/>
      <c r="C71" s="49" t="s">
        <v>26</v>
      </c>
      <c r="D71" s="95"/>
      <c r="E71" s="89"/>
      <c r="F71" s="30">
        <f t="shared" si="4"/>
        <v>0</v>
      </c>
      <c r="G71" s="34"/>
      <c r="H71" s="34"/>
      <c r="I71" s="34"/>
      <c r="J71" s="32"/>
      <c r="K71" s="33"/>
      <c r="L71" s="33"/>
    </row>
    <row r="72" spans="1:12" s="12" customFormat="1" ht="14.25" customHeight="1" x14ac:dyDescent="0.35">
      <c r="A72" s="45" t="s">
        <v>169</v>
      </c>
      <c r="B72" s="53"/>
      <c r="C72" s="49" t="s">
        <v>44</v>
      </c>
      <c r="D72" s="95"/>
      <c r="E72" s="89"/>
      <c r="F72" s="30">
        <f t="shared" si="4"/>
        <v>0</v>
      </c>
      <c r="G72" s="34"/>
      <c r="H72" s="34"/>
      <c r="I72" s="34"/>
      <c r="J72" s="32"/>
      <c r="K72" s="33"/>
      <c r="L72" s="33"/>
    </row>
    <row r="73" spans="1:12" s="12" customFormat="1" ht="14.25" customHeight="1" x14ac:dyDescent="0.35">
      <c r="A73" s="45" t="s">
        <v>187</v>
      </c>
      <c r="B73" s="53"/>
      <c r="C73" s="49" t="s">
        <v>96</v>
      </c>
      <c r="D73" s="95"/>
      <c r="E73" s="89"/>
      <c r="F73" s="30">
        <f t="shared" si="4"/>
        <v>0</v>
      </c>
      <c r="G73" s="34"/>
      <c r="H73" s="34"/>
      <c r="I73" s="34"/>
      <c r="J73" s="32"/>
      <c r="K73" s="33"/>
      <c r="L73" s="33"/>
    </row>
    <row r="74" spans="1:12" s="12" customFormat="1" ht="14.25" customHeight="1" x14ac:dyDescent="0.35">
      <c r="A74" s="45" t="s">
        <v>170</v>
      </c>
      <c r="B74" s="53"/>
      <c r="C74" s="49" t="s">
        <v>101</v>
      </c>
      <c r="D74" s="95"/>
      <c r="E74" s="89"/>
      <c r="F74" s="30">
        <f t="shared" si="4"/>
        <v>0</v>
      </c>
      <c r="G74" s="34"/>
      <c r="H74" s="34"/>
      <c r="I74" s="34"/>
      <c r="J74" s="32"/>
      <c r="K74" s="33"/>
      <c r="L74" s="33"/>
    </row>
    <row r="75" spans="1:12" s="12" customFormat="1" ht="14.25" customHeight="1" x14ac:dyDescent="0.35">
      <c r="A75" s="45" t="s">
        <v>171</v>
      </c>
      <c r="B75" s="53"/>
      <c r="C75" s="49" t="s">
        <v>102</v>
      </c>
      <c r="D75" s="95"/>
      <c r="E75" s="89"/>
      <c r="F75" s="30">
        <f t="shared" si="4"/>
        <v>0</v>
      </c>
      <c r="G75" s="34"/>
      <c r="H75" s="34"/>
      <c r="I75" s="34"/>
      <c r="J75" s="32"/>
      <c r="K75" s="33"/>
      <c r="L75" s="33"/>
    </row>
    <row r="76" spans="1:12" s="12" customFormat="1" ht="14.25" customHeight="1" x14ac:dyDescent="0.35">
      <c r="A76" s="45" t="s">
        <v>172</v>
      </c>
      <c r="B76" s="53"/>
      <c r="C76" s="49" t="s">
        <v>45</v>
      </c>
      <c r="D76" s="95"/>
      <c r="E76" s="89"/>
      <c r="F76" s="30">
        <f t="shared" si="4"/>
        <v>0</v>
      </c>
      <c r="G76" s="34"/>
      <c r="H76" s="34"/>
      <c r="I76" s="34"/>
      <c r="J76" s="32"/>
      <c r="K76" s="33"/>
      <c r="L76" s="33"/>
    </row>
    <row r="77" spans="1:12" s="12" customFormat="1" ht="14.25" customHeight="1" x14ac:dyDescent="0.35">
      <c r="A77" s="45" t="s">
        <v>173</v>
      </c>
      <c r="B77" s="53"/>
      <c r="C77" s="49" t="s">
        <v>103</v>
      </c>
      <c r="D77" s="95"/>
      <c r="E77" s="89"/>
      <c r="F77" s="30">
        <f t="shared" si="4"/>
        <v>0</v>
      </c>
      <c r="G77" s="34"/>
      <c r="H77" s="34"/>
      <c r="I77" s="34"/>
      <c r="J77" s="32"/>
      <c r="K77" s="33"/>
      <c r="L77" s="33"/>
    </row>
    <row r="78" spans="1:12" s="12" customFormat="1" ht="14.25" customHeight="1" x14ac:dyDescent="0.35">
      <c r="A78" s="81" t="s">
        <v>174</v>
      </c>
      <c r="B78" s="53"/>
      <c r="C78" s="49" t="s">
        <v>46</v>
      </c>
      <c r="D78" s="95"/>
      <c r="E78" s="89"/>
      <c r="F78" s="30">
        <f t="shared" si="4"/>
        <v>0</v>
      </c>
      <c r="G78" s="34"/>
      <c r="H78" s="34"/>
      <c r="I78" s="34"/>
      <c r="J78" s="32"/>
      <c r="K78" s="33"/>
      <c r="L78" s="33"/>
    </row>
    <row r="79" spans="1:12" s="12" customFormat="1" ht="14.25" customHeight="1" x14ac:dyDescent="0.35">
      <c r="A79" s="45" t="s">
        <v>176</v>
      </c>
      <c r="B79" s="53"/>
      <c r="C79" s="49" t="s">
        <v>104</v>
      </c>
      <c r="D79" s="95"/>
      <c r="E79" s="89"/>
      <c r="F79" s="30">
        <f t="shared" si="4"/>
        <v>0</v>
      </c>
      <c r="G79" s="34"/>
      <c r="H79" s="34"/>
      <c r="I79" s="34"/>
      <c r="J79" s="32"/>
      <c r="K79" s="33"/>
      <c r="L79" s="33"/>
    </row>
    <row r="80" spans="1:12" s="12" customFormat="1" ht="14.25" customHeight="1" x14ac:dyDescent="0.35">
      <c r="A80" s="45" t="s">
        <v>175</v>
      </c>
      <c r="B80" s="53"/>
      <c r="C80" s="49" t="s">
        <v>48</v>
      </c>
      <c r="D80" s="95"/>
      <c r="E80" s="89"/>
      <c r="F80" s="30">
        <f t="shared" si="4"/>
        <v>0</v>
      </c>
      <c r="G80" s="34"/>
      <c r="H80" s="34"/>
      <c r="I80" s="34"/>
      <c r="J80" s="32"/>
      <c r="K80" s="33"/>
      <c r="L80" s="33"/>
    </row>
    <row r="81" spans="1:12" s="12" customFormat="1" ht="14.25" customHeight="1" x14ac:dyDescent="0.35">
      <c r="A81" s="45" t="s">
        <v>177</v>
      </c>
      <c r="B81" s="53"/>
      <c r="C81" s="49" t="s">
        <v>47</v>
      </c>
      <c r="D81" s="95"/>
      <c r="E81" s="89"/>
      <c r="F81" s="30">
        <f t="shared" si="4"/>
        <v>0</v>
      </c>
      <c r="G81" s="34"/>
      <c r="H81" s="34"/>
      <c r="I81" s="34"/>
      <c r="J81" s="32"/>
      <c r="K81" s="33"/>
      <c r="L81" s="33"/>
    </row>
    <row r="82" spans="1:12" s="12" customFormat="1" ht="32.25" customHeight="1" x14ac:dyDescent="0.35">
      <c r="A82" s="45" t="s">
        <v>198</v>
      </c>
      <c r="B82" s="53"/>
      <c r="C82" s="49" t="s">
        <v>105</v>
      </c>
      <c r="D82" s="95"/>
      <c r="E82" s="89"/>
      <c r="F82" s="30">
        <f t="shared" si="4"/>
        <v>0</v>
      </c>
      <c r="G82" s="34"/>
      <c r="H82" s="34"/>
      <c r="I82" s="34"/>
      <c r="J82" s="32"/>
      <c r="K82" s="33"/>
      <c r="L82" s="33"/>
    </row>
    <row r="83" spans="1:12" s="12" customFormat="1" ht="14.25" customHeight="1" x14ac:dyDescent="0.35">
      <c r="A83" s="45" t="s">
        <v>188</v>
      </c>
      <c r="B83" s="53"/>
      <c r="C83" s="49" t="s">
        <v>106</v>
      </c>
      <c r="D83" s="95"/>
      <c r="E83" s="89"/>
      <c r="F83" s="30">
        <f t="shared" si="4"/>
        <v>0</v>
      </c>
      <c r="G83" s="34"/>
      <c r="H83" s="34"/>
      <c r="I83" s="34"/>
      <c r="J83" s="32"/>
      <c r="K83" s="33"/>
      <c r="L83" s="33"/>
    </row>
    <row r="84" spans="1:12" s="12" customFormat="1" ht="14.25" customHeight="1" thickBot="1" x14ac:dyDescent="0.4">
      <c r="A84" s="45" t="s">
        <v>178</v>
      </c>
      <c r="B84" s="53"/>
      <c r="C84" s="49" t="s">
        <v>49</v>
      </c>
      <c r="D84" s="95"/>
      <c r="E84" s="89"/>
      <c r="F84" s="30">
        <f t="shared" si="4"/>
        <v>0</v>
      </c>
      <c r="G84" s="34"/>
      <c r="H84" s="34"/>
      <c r="I84" s="34"/>
      <c r="J84" s="32"/>
      <c r="K84" s="33"/>
      <c r="L84" s="33"/>
    </row>
    <row r="85" spans="1:12" s="12" customFormat="1" ht="14.25" customHeight="1" thickBot="1" x14ac:dyDescent="0.4">
      <c r="A85" s="40" t="str">
        <f>CONCATENATE("Total Rating for ",A69)</f>
        <v xml:space="preserve">Total Rating for General Responsibility </v>
      </c>
      <c r="B85" s="56"/>
      <c r="C85" s="57" t="s">
        <v>107</v>
      </c>
      <c r="D85" s="55" t="str">
        <f>IF(F85=0," ",F85)</f>
        <v xml:space="preserve"> </v>
      </c>
      <c r="E85" s="21" t="str">
        <f>IF(D85=" "," ",G85)</f>
        <v xml:space="preserve"> </v>
      </c>
      <c r="F85" s="13">
        <f>SUM(F70:F84)/(COUNTA(A70:A84)*5)</f>
        <v>0</v>
      </c>
      <c r="G85" s="13" t="str">
        <f>IF(F85&lt;=84.99999%,"unsatisfactory/needs re-training",IF(F85&lt;=90%,"satisfactory","outstanding"))</f>
        <v>unsatisfactory/needs re-training</v>
      </c>
      <c r="H85" s="13"/>
      <c r="I85" s="13"/>
      <c r="J85" s="32"/>
      <c r="K85" s="33"/>
      <c r="L85" s="33"/>
    </row>
    <row r="86" spans="1:12" ht="16" thickBot="1" x14ac:dyDescent="0.4">
      <c r="A86" s="64" t="s">
        <v>15</v>
      </c>
      <c r="B86" s="52"/>
      <c r="C86" s="77" t="s">
        <v>108</v>
      </c>
      <c r="D86" s="9"/>
      <c r="E86" s="48"/>
      <c r="F86" s="26"/>
      <c r="G86" s="26"/>
      <c r="H86" s="26"/>
      <c r="I86" s="26"/>
      <c r="J86" s="90"/>
      <c r="K86" s="90"/>
      <c r="L86" s="91"/>
    </row>
    <row r="87" spans="1:12" s="12" customFormat="1" ht="15" thickBot="1" x14ac:dyDescent="0.4">
      <c r="A87" s="43" t="s">
        <v>179</v>
      </c>
      <c r="B87" s="58"/>
      <c r="C87" s="62" t="s">
        <v>111</v>
      </c>
      <c r="D87" s="20" t="str">
        <f>D16</f>
        <v xml:space="preserve"> </v>
      </c>
      <c r="E87" s="21" t="str">
        <f>E16</f>
        <v xml:space="preserve"> </v>
      </c>
      <c r="F87" s="16">
        <f t="shared" ref="F87:F93" si="5">IFERROR(VLOOKUP(D87,$H$5:$I$8,2,FALSE),0)</f>
        <v>0</v>
      </c>
      <c r="G87" s="13"/>
      <c r="H87" s="13"/>
      <c r="I87" s="17">
        <v>0.15</v>
      </c>
      <c r="J87" s="92"/>
      <c r="K87" s="93"/>
      <c r="L87" s="94"/>
    </row>
    <row r="88" spans="1:12" s="12" customFormat="1" ht="14.25" customHeight="1" thickBot="1" x14ac:dyDescent="0.4">
      <c r="A88" s="43" t="s">
        <v>180</v>
      </c>
      <c r="B88" s="58"/>
      <c r="C88" s="62" t="s">
        <v>112</v>
      </c>
      <c r="D88" s="20" t="str">
        <f>D25</f>
        <v xml:space="preserve"> </v>
      </c>
      <c r="E88" s="21" t="str">
        <f>E25</f>
        <v xml:space="preserve"> </v>
      </c>
      <c r="F88" s="16">
        <f t="shared" si="5"/>
        <v>0</v>
      </c>
      <c r="G88" s="13"/>
      <c r="H88" s="13"/>
      <c r="I88" s="17">
        <v>0.15</v>
      </c>
      <c r="J88" s="82"/>
      <c r="K88" s="83"/>
      <c r="L88" s="84"/>
    </row>
    <row r="89" spans="1:12" s="12" customFormat="1" ht="14.25" customHeight="1" thickBot="1" x14ac:dyDescent="0.4">
      <c r="A89" s="43" t="s">
        <v>189</v>
      </c>
      <c r="B89" s="58"/>
      <c r="C89" s="69" t="s">
        <v>113</v>
      </c>
      <c r="D89" s="20" t="str">
        <f>D47</f>
        <v xml:space="preserve"> </v>
      </c>
      <c r="E89" s="21" t="str">
        <f>E47</f>
        <v xml:space="preserve"> </v>
      </c>
      <c r="F89" s="16">
        <f t="shared" si="5"/>
        <v>0</v>
      </c>
      <c r="G89" s="13"/>
      <c r="H89" s="13"/>
      <c r="I89" s="17">
        <v>0.15</v>
      </c>
      <c r="J89" s="82"/>
      <c r="K89" s="83"/>
      <c r="L89" s="84"/>
    </row>
    <row r="90" spans="1:12" s="12" customFormat="1" ht="14.25" customHeight="1" thickBot="1" x14ac:dyDescent="0.4">
      <c r="A90" s="43" t="s">
        <v>181</v>
      </c>
      <c r="B90" s="58"/>
      <c r="C90" s="62" t="s">
        <v>114</v>
      </c>
      <c r="D90" s="20" t="str">
        <f>D56</f>
        <v xml:space="preserve"> </v>
      </c>
      <c r="E90" s="21" t="str">
        <f>E56</f>
        <v xml:space="preserve"> </v>
      </c>
      <c r="F90" s="16">
        <f t="shared" si="5"/>
        <v>0</v>
      </c>
      <c r="G90" s="13"/>
      <c r="H90" s="13"/>
      <c r="I90" s="17">
        <v>0.15</v>
      </c>
      <c r="J90" s="82"/>
      <c r="K90" s="83"/>
      <c r="L90" s="84"/>
    </row>
    <row r="91" spans="1:12" s="12" customFormat="1" ht="14.25" customHeight="1" thickBot="1" x14ac:dyDescent="0.4">
      <c r="A91" s="43" t="s">
        <v>182</v>
      </c>
      <c r="B91" s="58"/>
      <c r="C91" s="62" t="s">
        <v>110</v>
      </c>
      <c r="D91" s="20" t="str">
        <f>D63</f>
        <v xml:space="preserve"> </v>
      </c>
      <c r="E91" s="21" t="str">
        <f>E63</f>
        <v xml:space="preserve"> </v>
      </c>
      <c r="F91" s="16">
        <f t="shared" si="5"/>
        <v>0</v>
      </c>
      <c r="G91" s="13"/>
      <c r="H91" s="13"/>
      <c r="I91" s="17">
        <v>0.15</v>
      </c>
      <c r="J91" s="82"/>
      <c r="K91" s="83"/>
      <c r="L91" s="84"/>
    </row>
    <row r="92" spans="1:12" s="12" customFormat="1" ht="14.25" customHeight="1" thickBot="1" x14ac:dyDescent="0.4">
      <c r="A92" s="43" t="s">
        <v>183</v>
      </c>
      <c r="B92" s="58"/>
      <c r="C92" s="62" t="s">
        <v>109</v>
      </c>
      <c r="D92" s="20" t="str">
        <f>D68</f>
        <v xml:space="preserve"> </v>
      </c>
      <c r="E92" s="21" t="str">
        <f>E68</f>
        <v xml:space="preserve"> </v>
      </c>
      <c r="F92" s="16">
        <f t="shared" si="5"/>
        <v>0</v>
      </c>
      <c r="G92" s="13"/>
      <c r="H92" s="13"/>
      <c r="I92" s="17">
        <v>0.1</v>
      </c>
      <c r="J92" s="82"/>
      <c r="K92" s="83"/>
      <c r="L92" s="84"/>
    </row>
    <row r="93" spans="1:12" s="12" customFormat="1" ht="14.25" customHeight="1" thickBot="1" x14ac:dyDescent="0.4">
      <c r="A93" s="61" t="s">
        <v>184</v>
      </c>
      <c r="B93" s="60"/>
      <c r="C93" s="62" t="s">
        <v>115</v>
      </c>
      <c r="D93" s="20" t="str">
        <f>D85</f>
        <v xml:space="preserve"> </v>
      </c>
      <c r="E93" s="21" t="str">
        <f>E85</f>
        <v xml:space="preserve"> </v>
      </c>
      <c r="F93" s="16">
        <f t="shared" si="5"/>
        <v>0</v>
      </c>
      <c r="G93" s="13"/>
      <c r="H93" s="13"/>
      <c r="I93" s="17">
        <v>0.15</v>
      </c>
      <c r="J93" s="82"/>
      <c r="K93" s="83"/>
      <c r="L93" s="84"/>
    </row>
    <row r="94" spans="1:12" s="25" customFormat="1" ht="19" thickBot="1" x14ac:dyDescent="0.5">
      <c r="A94" s="44" t="s">
        <v>185</v>
      </c>
      <c r="B94" s="59"/>
      <c r="C94" s="62" t="s">
        <v>27</v>
      </c>
      <c r="D94" s="24" t="str">
        <f>IFERROR((D87*I87)+(D88*I88)+(D89*I89)+(D90*I90)+(D91*I91)+(D92*I92)+(D93*I93)," ")</f>
        <v xml:space="preserve"> </v>
      </c>
      <c r="E94" s="39" t="str">
        <f>IF(D94=" "," ",G94)</f>
        <v xml:space="preserve"> </v>
      </c>
      <c r="F94" s="27" t="str">
        <f>D94</f>
        <v xml:space="preserve"> </v>
      </c>
      <c r="G94" s="28" t="str">
        <f>IF(F94&lt;=84.99999%,"unsatisfactory/needs re-training",IF(F94&lt;=90%,"satisfactory","outstanding"))</f>
        <v>outstanding</v>
      </c>
      <c r="H94" s="28"/>
      <c r="I94" s="29">
        <f>SUM(I87:I93)</f>
        <v>1</v>
      </c>
      <c r="J94" s="85"/>
      <c r="K94" s="86"/>
      <c r="L94" s="87"/>
    </row>
    <row r="95" spans="1:12" ht="14.25" customHeight="1" x14ac:dyDescent="0.35">
      <c r="A95" s="4"/>
      <c r="B95" s="4"/>
      <c r="C95" s="4"/>
      <c r="J95" s="5"/>
    </row>
    <row r="96" spans="1:12" ht="17" x14ac:dyDescent="0.35">
      <c r="A96" s="1" t="s">
        <v>190</v>
      </c>
      <c r="B96" s="1"/>
      <c r="C96" s="1"/>
      <c r="L96" s="66" t="s">
        <v>116</v>
      </c>
    </row>
    <row r="97" spans="1:12" s="6" customFormat="1" ht="48.75" customHeight="1" x14ac:dyDescent="0.35">
      <c r="A97" s="99" t="s">
        <v>191</v>
      </c>
      <c r="B97" s="99"/>
      <c r="C97" s="99"/>
      <c r="D97" s="11"/>
      <c r="E97" s="100" t="s">
        <v>117</v>
      </c>
      <c r="F97" s="100"/>
      <c r="G97" s="100"/>
      <c r="H97" s="100"/>
      <c r="I97" s="100"/>
      <c r="J97" s="100"/>
      <c r="K97" s="100"/>
      <c r="L97" s="100"/>
    </row>
    <row r="98" spans="1:12" s="6" customFormat="1" ht="42" customHeight="1" x14ac:dyDescent="0.4">
      <c r="A98" s="98" t="s">
        <v>6</v>
      </c>
      <c r="B98" s="98"/>
      <c r="C98" s="98"/>
      <c r="D98" s="98"/>
      <c r="E98" s="98"/>
      <c r="F98" s="98"/>
      <c r="G98" s="98"/>
      <c r="H98" s="98"/>
      <c r="I98" s="98"/>
      <c r="J98" s="98"/>
      <c r="K98" s="98"/>
      <c r="L98" s="98"/>
    </row>
    <row r="99" spans="1:12" s="6" customFormat="1" ht="45.75" customHeight="1" x14ac:dyDescent="0.35">
      <c r="A99" s="102" t="s">
        <v>192</v>
      </c>
      <c r="B99" s="102"/>
      <c r="C99" s="102"/>
      <c r="D99" s="102"/>
      <c r="E99" s="102"/>
      <c r="F99" s="102"/>
      <c r="G99" s="102"/>
      <c r="H99" s="102"/>
      <c r="I99" s="102"/>
      <c r="J99" s="102"/>
      <c r="K99" s="102"/>
      <c r="L99" s="102"/>
    </row>
    <row r="100" spans="1:12" s="6" customFormat="1" ht="15" customHeight="1" x14ac:dyDescent="0.4">
      <c r="A100" s="2"/>
      <c r="B100" s="2"/>
      <c r="C100" s="2"/>
      <c r="D100" s="15"/>
      <c r="E100" s="15"/>
      <c r="F100" s="15"/>
      <c r="G100" s="15"/>
      <c r="H100" s="15"/>
      <c r="I100" s="15"/>
    </row>
    <row r="101" spans="1:12" ht="17" x14ac:dyDescent="0.4">
      <c r="A101" s="2" t="s">
        <v>3</v>
      </c>
      <c r="B101" s="2"/>
      <c r="C101" s="2"/>
      <c r="K101" s="101" t="s">
        <v>28</v>
      </c>
      <c r="L101" s="101"/>
    </row>
    <row r="102" spans="1:12" ht="24" customHeight="1" x14ac:dyDescent="0.35">
      <c r="A102" s="97"/>
      <c r="B102" s="97"/>
      <c r="C102" s="97"/>
      <c r="D102" s="97"/>
      <c r="E102" s="97"/>
      <c r="F102" s="97"/>
      <c r="G102" s="97"/>
      <c r="H102" s="97"/>
      <c r="I102" s="97"/>
      <c r="J102" s="97"/>
      <c r="K102" s="97"/>
      <c r="L102" s="97"/>
    </row>
    <row r="103" spans="1:12" ht="24" customHeight="1" x14ac:dyDescent="0.35">
      <c r="A103" s="97"/>
      <c r="B103" s="97"/>
      <c r="C103" s="97"/>
      <c r="D103" s="97"/>
      <c r="E103" s="97"/>
      <c r="F103" s="97"/>
      <c r="G103" s="97"/>
      <c r="H103" s="97"/>
      <c r="I103" s="97"/>
      <c r="J103" s="97"/>
      <c r="K103" s="97"/>
      <c r="L103" s="97"/>
    </row>
    <row r="104" spans="1:12" ht="24" customHeight="1" x14ac:dyDescent="0.35">
      <c r="A104" s="97"/>
      <c r="B104" s="97"/>
      <c r="C104" s="97"/>
      <c r="D104" s="97"/>
      <c r="E104" s="97"/>
      <c r="F104" s="97"/>
      <c r="G104" s="97"/>
      <c r="H104" s="97"/>
      <c r="I104" s="97"/>
      <c r="J104" s="97"/>
      <c r="K104" s="97"/>
      <c r="L104" s="97"/>
    </row>
    <row r="105" spans="1:12" x14ac:dyDescent="0.35">
      <c r="A105" s="35"/>
      <c r="B105" s="35"/>
      <c r="C105" s="35"/>
      <c r="D105" s="36"/>
      <c r="E105" s="36"/>
      <c r="F105" s="36"/>
      <c r="G105" s="36"/>
      <c r="H105" s="36"/>
      <c r="I105" s="36"/>
      <c r="J105" s="37"/>
      <c r="K105" s="37"/>
      <c r="L105" s="37"/>
    </row>
    <row r="106" spans="1:12" ht="17" x14ac:dyDescent="0.4">
      <c r="A106" s="7" t="s">
        <v>199</v>
      </c>
      <c r="B106" s="7"/>
      <c r="C106" s="7"/>
      <c r="D106" s="96" t="s">
        <v>118</v>
      </c>
      <c r="E106" s="96"/>
      <c r="F106" s="96"/>
      <c r="G106" s="96"/>
      <c r="H106" s="96"/>
      <c r="I106" s="96"/>
      <c r="J106" s="96"/>
      <c r="K106" s="96"/>
      <c r="L106" s="96"/>
    </row>
    <row r="107" spans="1:12" ht="48" customHeight="1" x14ac:dyDescent="0.4">
      <c r="A107" s="79" t="s">
        <v>200</v>
      </c>
      <c r="B107" s="38"/>
      <c r="C107" s="38"/>
      <c r="E107" s="79"/>
      <c r="F107" s="80"/>
      <c r="G107" s="80"/>
      <c r="H107" s="80"/>
      <c r="I107" s="80"/>
      <c r="J107" s="80"/>
      <c r="K107" s="80"/>
      <c r="L107" s="79" t="s">
        <v>119</v>
      </c>
    </row>
    <row r="108" spans="1:12" x14ac:dyDescent="0.35">
      <c r="A108"/>
      <c r="B108"/>
      <c r="C108"/>
    </row>
    <row r="109" spans="1:12" x14ac:dyDescent="0.35"/>
    <row r="110" spans="1:12" x14ac:dyDescent="0.35"/>
    <row r="111" spans="1:12" x14ac:dyDescent="0.35"/>
    <row r="112" spans="1:12" x14ac:dyDescent="0.35"/>
    <row r="113" x14ac:dyDescent="0.35"/>
    <row r="114" x14ac:dyDescent="0.35"/>
    <row r="115" x14ac:dyDescent="0.35"/>
    <row r="116" x14ac:dyDescent="0.35"/>
    <row r="117" x14ac:dyDescent="0.35"/>
    <row r="118" x14ac:dyDescent="0.35"/>
    <row r="119" x14ac:dyDescent="0.35"/>
    <row r="120" x14ac:dyDescent="0.35"/>
    <row r="121" x14ac:dyDescent="0.35"/>
    <row r="122" x14ac:dyDescent="0.35"/>
    <row r="123" x14ac:dyDescent="0.35"/>
    <row r="124" x14ac:dyDescent="0.35"/>
    <row r="125" x14ac:dyDescent="0.35"/>
    <row r="126" x14ac:dyDescent="0.35"/>
    <row r="127" x14ac:dyDescent="0.35"/>
    <row r="128" x14ac:dyDescent="0.35"/>
    <row r="129" x14ac:dyDescent="0.35"/>
    <row r="130" x14ac:dyDescent="0.35"/>
    <row r="131" x14ac:dyDescent="0.35"/>
    <row r="132" x14ac:dyDescent="0.35"/>
    <row r="133" x14ac:dyDescent="0.35"/>
    <row r="134" x14ac:dyDescent="0.35"/>
    <row r="135" x14ac:dyDescent="0.35"/>
    <row r="136" x14ac:dyDescent="0.35"/>
  </sheetData>
  <mergeCells count="93">
    <mergeCell ref="C3:C4"/>
    <mergeCell ref="A3:A4"/>
    <mergeCell ref="K3:K4"/>
    <mergeCell ref="L3:L4"/>
    <mergeCell ref="D5:E5"/>
    <mergeCell ref="D1:L1"/>
    <mergeCell ref="J3:J4"/>
    <mergeCell ref="D6:E6"/>
    <mergeCell ref="D7:E7"/>
    <mergeCell ref="D65:E65"/>
    <mergeCell ref="D12:E12"/>
    <mergeCell ref="D4:E4"/>
    <mergeCell ref="D8:E8"/>
    <mergeCell ref="D9:E9"/>
    <mergeCell ref="D61:E61"/>
    <mergeCell ref="D10:E10"/>
    <mergeCell ref="D11:E11"/>
    <mergeCell ref="D20:E20"/>
    <mergeCell ref="D21:E21"/>
    <mergeCell ref="D22:E22"/>
    <mergeCell ref="D23:E23"/>
    <mergeCell ref="D106:L106"/>
    <mergeCell ref="A104:L104"/>
    <mergeCell ref="A102:L102"/>
    <mergeCell ref="A103:L103"/>
    <mergeCell ref="D14:E14"/>
    <mergeCell ref="D15:E15"/>
    <mergeCell ref="D18:E18"/>
    <mergeCell ref="D19:E19"/>
    <mergeCell ref="D24:E24"/>
    <mergeCell ref="D27:E27"/>
    <mergeCell ref="A98:L98"/>
    <mergeCell ref="A97:C97"/>
    <mergeCell ref="E97:L97"/>
    <mergeCell ref="K101:L101"/>
    <mergeCell ref="A99:L99"/>
    <mergeCell ref="D33:E33"/>
    <mergeCell ref="D28:E28"/>
    <mergeCell ref="D29:E29"/>
    <mergeCell ref="D30:E30"/>
    <mergeCell ref="D31:E31"/>
    <mergeCell ref="D32:E32"/>
    <mergeCell ref="D45:E45"/>
    <mergeCell ref="D34:E34"/>
    <mergeCell ref="D35:E35"/>
    <mergeCell ref="D36:E36"/>
    <mergeCell ref="D37:E37"/>
    <mergeCell ref="D38:E38"/>
    <mergeCell ref="D39:E39"/>
    <mergeCell ref="D40:E40"/>
    <mergeCell ref="D41:E41"/>
    <mergeCell ref="D42:E42"/>
    <mergeCell ref="D43:E43"/>
    <mergeCell ref="D44:E44"/>
    <mergeCell ref="D62:E62"/>
    <mergeCell ref="D46:E46"/>
    <mergeCell ref="D49:E49"/>
    <mergeCell ref="D50:E50"/>
    <mergeCell ref="D51:E51"/>
    <mergeCell ref="D52:E52"/>
    <mergeCell ref="D53:E53"/>
    <mergeCell ref="D54:E54"/>
    <mergeCell ref="D55:E55"/>
    <mergeCell ref="D58:E58"/>
    <mergeCell ref="D59:E59"/>
    <mergeCell ref="D60:E60"/>
    <mergeCell ref="D75:E75"/>
    <mergeCell ref="D76:E76"/>
    <mergeCell ref="D77:E77"/>
    <mergeCell ref="D79:E79"/>
    <mergeCell ref="D66:E66"/>
    <mergeCell ref="D67:E67"/>
    <mergeCell ref="D70:E70"/>
    <mergeCell ref="D71:E71"/>
    <mergeCell ref="D72:E72"/>
    <mergeCell ref="D73:E73"/>
    <mergeCell ref="D78:E78"/>
    <mergeCell ref="J93:L93"/>
    <mergeCell ref="J94:L94"/>
    <mergeCell ref="D13:E13"/>
    <mergeCell ref="J86:L86"/>
    <mergeCell ref="J87:L87"/>
    <mergeCell ref="J88:L88"/>
    <mergeCell ref="J89:L89"/>
    <mergeCell ref="J90:L90"/>
    <mergeCell ref="J91:L91"/>
    <mergeCell ref="J92:L92"/>
    <mergeCell ref="D80:E80"/>
    <mergeCell ref="D81:E81"/>
    <mergeCell ref="D83:E83"/>
    <mergeCell ref="D82:E82"/>
    <mergeCell ref="D84:E84"/>
    <mergeCell ref="D74:E74"/>
  </mergeCells>
  <conditionalFormatting sqref="D16 D25 D47 D56 D63 D68 D85 D87:D94">
    <cfRule type="cellIs" dxfId="30" priority="833" stopIfTrue="1" operator="between">
      <formula>0.900000001</formula>
      <formula>1.2</formula>
    </cfRule>
    <cfRule type="cellIs" dxfId="29" priority="834" stopIfTrue="1" operator="between">
      <formula>0.85</formula>
      <formula>0.9</formula>
    </cfRule>
    <cfRule type="cellIs" dxfId="28" priority="835" stopIfTrue="1" operator="between">
      <formula>0</formula>
      <formula>0.8499999999</formula>
    </cfRule>
  </conditionalFormatting>
  <conditionalFormatting sqref="D5:E15 D18:E24 D27:E46 D49:E55 D58:E62 D65:E67 D70:E84">
    <cfRule type="containsText" dxfId="27" priority="25" stopIfTrue="1" operator="containsText" text="0 - very poor / needs training">
      <formula>NOT(ISERROR(SEARCH("0 - very poor / needs training",D5)))</formula>
    </cfRule>
    <cfRule type="containsText" dxfId="26" priority="26" stopIfTrue="1" operator="containsText" text="5 - outstanding">
      <formula>NOT(ISERROR(SEARCH("5 - outstanding",D5)))</formula>
    </cfRule>
    <cfRule type="containsText" dxfId="25" priority="27" stopIfTrue="1" operator="containsText" text="3 - satisfactory">
      <formula>NOT(ISERROR(SEARCH("3 - satisfactory",D5)))</formula>
    </cfRule>
    <cfRule type="containsText" dxfId="24" priority="28" stopIfTrue="1" operator="containsText" text="1 - poor / needs re-training">
      <formula>NOT(ISERROR(SEARCH("1 - poor / needs re-training",D5)))</formula>
    </cfRule>
  </conditionalFormatting>
  <conditionalFormatting sqref="E16 E25 E47 E56 E63 E68 E85 E87:E94">
    <cfRule type="cellIs" dxfId="23" priority="836" stopIfTrue="1" operator="equal">
      <formula>"unsatisfactory/needs re-training"</formula>
    </cfRule>
    <cfRule type="cellIs" dxfId="22" priority="837" stopIfTrue="1" operator="equal">
      <formula>"satisfactory"</formula>
    </cfRule>
    <cfRule type="cellIs" dxfId="21" priority="838" stopIfTrue="1" operator="equal">
      <formula>"satisfactory"</formula>
    </cfRule>
    <cfRule type="cellIs" dxfId="20" priority="839" stopIfTrue="1" operator="equal">
      <formula>"outstanding"</formula>
    </cfRule>
  </conditionalFormatting>
  <conditionalFormatting sqref="F6:F15 F5:G5">
    <cfRule type="duplicateValues" dxfId="19" priority="852" stopIfTrue="1"/>
  </conditionalFormatting>
  <conditionalFormatting sqref="F6:F15">
    <cfRule type="duplicateValues" dxfId="18" priority="840" stopIfTrue="1"/>
  </conditionalFormatting>
  <conditionalFormatting sqref="F18">
    <cfRule type="duplicateValues" dxfId="17" priority="786" stopIfTrue="1"/>
  </conditionalFormatting>
  <conditionalFormatting sqref="F19">
    <cfRule type="duplicateValues" dxfId="16" priority="785" stopIfTrue="1"/>
  </conditionalFormatting>
  <conditionalFormatting sqref="F20">
    <cfRule type="duplicateValues" dxfId="15" priority="784" stopIfTrue="1"/>
  </conditionalFormatting>
  <conditionalFormatting sqref="F21">
    <cfRule type="duplicateValues" dxfId="14" priority="783" stopIfTrue="1"/>
  </conditionalFormatting>
  <conditionalFormatting sqref="F22">
    <cfRule type="duplicateValues" dxfId="13" priority="782" stopIfTrue="1"/>
  </conditionalFormatting>
  <conditionalFormatting sqref="F23">
    <cfRule type="duplicateValues" dxfId="12" priority="781" stopIfTrue="1"/>
  </conditionalFormatting>
  <conditionalFormatting sqref="F24">
    <cfRule type="duplicateValues" dxfId="11" priority="780" stopIfTrue="1"/>
  </conditionalFormatting>
  <conditionalFormatting sqref="F27">
    <cfRule type="duplicateValues" dxfId="10" priority="634" stopIfTrue="1"/>
  </conditionalFormatting>
  <conditionalFormatting sqref="F28">
    <cfRule type="duplicateValues" dxfId="9" priority="633" stopIfTrue="1"/>
  </conditionalFormatting>
  <conditionalFormatting sqref="F29:F46">
    <cfRule type="duplicateValues" dxfId="8" priority="632" stopIfTrue="1"/>
  </conditionalFormatting>
  <conditionalFormatting sqref="F49:F55">
    <cfRule type="duplicateValues" dxfId="7" priority="416" stopIfTrue="1"/>
  </conditionalFormatting>
  <conditionalFormatting sqref="F58">
    <cfRule type="duplicateValues" dxfId="6" priority="415" stopIfTrue="1"/>
  </conditionalFormatting>
  <conditionalFormatting sqref="F59:F62">
    <cfRule type="duplicateValues" dxfId="5" priority="414" stopIfTrue="1"/>
  </conditionalFormatting>
  <conditionalFormatting sqref="F65:F67">
    <cfRule type="duplicateValues" dxfId="4" priority="988" stopIfTrue="1"/>
  </conditionalFormatting>
  <conditionalFormatting sqref="F70:F84">
    <cfRule type="duplicateValues" dxfId="3" priority="412" stopIfTrue="1"/>
  </conditionalFormatting>
  <conditionalFormatting sqref="F87:F93">
    <cfRule type="duplicateValues" dxfId="2" priority="369" stopIfTrue="1"/>
  </conditionalFormatting>
  <conditionalFormatting sqref="F94">
    <cfRule type="duplicateValues" dxfId="1" priority="362" stopIfTrue="1"/>
  </conditionalFormatting>
  <conditionalFormatting sqref="F6:G6">
    <cfRule type="duplicateValues" dxfId="0" priority="853" stopIfTrue="1"/>
  </conditionalFormatting>
  <dataValidations disablePrompts="1" count="1">
    <dataValidation type="list" allowBlank="1" showInputMessage="1" showErrorMessage="1" sqref="D70:D84 D49:D55 D65:D67 D27:D46 D58:D62 D5:D15 D18:D24" xr:uid="{00000000-0002-0000-0000-000000000000}">
      <formula1>$H$5:$H$10</formula1>
    </dataValidation>
  </dataValidations>
  <printOptions horizontalCentered="1"/>
  <pageMargins left="0" right="0" top="0.25" bottom="0" header="0" footer="0"/>
  <pageSetup scale="59" fitToHeight="2" orientation="landscape" r:id="rId1"/>
  <rowBreaks count="2" manualBreakCount="2">
    <brk id="33" max="16383" man="1"/>
    <brk id="73"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election activeCell="A2" sqref="A2"/>
    </sheetView>
  </sheetViews>
  <sheetFormatPr defaultRowHeight="14.5" x14ac:dyDescent="0.35"/>
  <sheetData>
    <row r="1" spans="1:1" x14ac:dyDescent="0.35">
      <c r="A1" t="s">
        <v>11</v>
      </c>
    </row>
    <row r="2" spans="1:1" x14ac:dyDescent="0.35">
      <c r="A2" t="s">
        <v>12</v>
      </c>
    </row>
    <row r="3" spans="1:1" x14ac:dyDescent="0.35">
      <c r="A3" t="s">
        <v>13</v>
      </c>
    </row>
    <row r="4" spans="1:1" x14ac:dyDescent="0.35">
      <c r="A4" t="s">
        <v>14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Coaching List</vt:lpstr>
      <vt:lpstr>Sheet1</vt:lpstr>
      <vt:lpstr>'Coaching List'!Print_Titles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2025-09-17T10:28:36Z</dcterms:modified>
</cp:coreProperties>
</file>